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320" windowHeight="77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<sst xmlns="http://schemas.openxmlformats.org/spreadsheetml/2006/main" count="20" uniqueCount="20">
  <si>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Janvāris</t>
  </si>
  <si>
    <t>Februāris</t>
  </si>
  <si>
    <t>Marts</t>
  </si>
  <si>
    <t>Aprīlis</t>
  </si>
  <si>
    <t>Oktobris</t>
  </si>
  <si>
    <t>Novembris</t>
  </si>
  <si>
    <t>Decembris</t>
  </si>
  <si>
    <t>Kopā</t>
  </si>
  <si>
    <t>Pirms projekta realizācijas patēriņa dati, MWh</t>
  </si>
  <si>
    <t>Siltumenerģijas patēriņš</t>
  </si>
  <si>
    <t>Faktiskais samazinājums, MWh</t>
  </si>
  <si>
    <t>Faktiskais samazinājums, %</t>
  </si>
  <si>
    <t>Faktiskais enerģijas patēriņš, MWh</t>
  </si>
  <si>
    <t>Plānotais enerģijas samazinājums pēc projekta, %</t>
  </si>
  <si>
    <t>Nedēļas beigu datums</t>
  </si>
  <si>
    <t>Nedēļas sākuma datums</t>
  </si>
  <si>
    <t>2011/          2012</t>
  </si>
  <si>
    <r>
      <t>Vidējā t</t>
    </r>
    <r>
      <rPr>
        <b/>
        <vertAlign val="superscript"/>
        <sz val="11"/>
        <color indexed="10"/>
        <rFont val="Calibri"/>
        <family val="2"/>
      </rPr>
      <t>0</t>
    </r>
    <r>
      <rPr>
        <b/>
        <sz val="11"/>
        <color indexed="10"/>
        <rFont val="Calibri"/>
        <family val="2"/>
      </rPr>
      <t>C</t>
    </r>
  </si>
  <si>
    <t>Vidējā iekštelpas temperatūra</t>
  </si>
  <si>
    <t>Vidējā āra gaisa temperatūra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</si>
</sst>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Calibri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F7D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 diagonalUp="1" diagonalDown="1">
      <left style="thin"/>
      <right style="medium"/>
      <top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medium"/>
      <top style="thin"/>
      <bottom style="medium"/>
      <diagonal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55" applyFont="1" applyBorder="1" applyAlignment="1">
      <alignment vertical="top" wrapText="1"/>
      <protection/>
    </xf>
    <xf numFmtId="0" fontId="4" fillId="0" borderId="11" xfId="55" applyFont="1" applyFill="1" applyBorder="1" applyAlignment="1">
      <alignment horizontal="center" vertical="center" wrapText="1"/>
      <protection/>
    </xf>
    <xf numFmtId="0" fontId="4" fillId="0" borderId="0" xfId="55" applyFont="1" applyBorder="1" applyAlignment="1">
      <alignment vertic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2" fillId="0" borderId="13" xfId="0" applyFont="1" applyBorder="1" applyAlignment="1">
      <alignment horizontal="center" vertical="center"/>
    </xf>
    <xf numFmtId="0" fontId="42" fillId="0" borderId="14" xfId="56" applyFont="1" applyBorder="1" applyAlignment="1">
      <alignment horizontal="center" vertical="center" wrapText="1"/>
      <protection/>
    </xf>
    <xf numFmtId="0" fontId="42" fillId="0" borderId="15" xfId="56" applyFont="1" applyBorder="1" applyAlignment="1">
      <alignment horizontal="center" vertical="center" wrapText="1"/>
      <protection/>
    </xf>
    <xf numFmtId="0" fontId="42" fillId="0" borderId="16" xfId="56" applyFont="1" applyBorder="1" applyAlignment="1">
      <alignment horizontal="center" vertical="center" wrapText="1"/>
      <protection/>
    </xf>
    <xf numFmtId="2" fontId="42" fillId="0" borderId="17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/>
    </xf>
    <xf numFmtId="0" fontId="42" fillId="0" borderId="2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6" fontId="3" fillId="0" borderId="21" xfId="55" applyNumberFormat="1" applyFont="1" applyBorder="1" applyAlignment="1">
      <alignment horizontal="center" vertical="center" wrapText="1"/>
      <protection/>
    </xf>
    <xf numFmtId="16" fontId="3" fillId="0" borderId="22" xfId="55" applyNumberFormat="1" applyFont="1" applyBorder="1" applyAlignment="1">
      <alignment horizontal="center" vertical="center" wrapText="1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center" vertical="center" wrapText="1"/>
      <protection/>
    </xf>
    <xf numFmtId="16" fontId="3" fillId="0" borderId="23" xfId="55" applyNumberFormat="1" applyFont="1" applyBorder="1" applyAlignment="1">
      <alignment horizontal="center" vertical="center" wrapText="1"/>
      <protection/>
    </xf>
    <xf numFmtId="16" fontId="3" fillId="0" borderId="24" xfId="55" applyNumberFormat="1" applyFont="1" applyBorder="1" applyAlignment="1">
      <alignment horizontal="center" vertical="center" wrapText="1"/>
      <protection/>
    </xf>
    <xf numFmtId="0" fontId="42" fillId="33" borderId="25" xfId="55" applyFont="1" applyFill="1" applyBorder="1" applyAlignment="1">
      <alignment horizontal="center" vertical="center" wrapText="1"/>
      <protection/>
    </xf>
    <xf numFmtId="0" fontId="42" fillId="33" borderId="26" xfId="55" applyFont="1" applyFill="1" applyBorder="1" applyAlignment="1">
      <alignment horizontal="center" vertical="center" wrapText="1"/>
      <protection/>
    </xf>
    <xf numFmtId="0" fontId="42" fillId="33" borderId="27" xfId="55" applyFont="1" applyFill="1" applyBorder="1" applyAlignment="1">
      <alignment horizontal="center" vertical="center" wrapText="1"/>
      <protection/>
    </xf>
    <xf numFmtId="0" fontId="42" fillId="33" borderId="28" xfId="55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19" borderId="29" xfId="55" applyFont="1" applyFill="1" applyBorder="1" applyAlignment="1">
      <alignment horizontal="center" vertical="center" wrapText="1"/>
      <protection/>
    </xf>
    <xf numFmtId="0" fontId="3" fillId="19" borderId="30" xfId="55" applyFont="1" applyFill="1" applyBorder="1" applyAlignment="1">
      <alignment horizontal="center" vertical="center" wrapText="1"/>
      <protection/>
    </xf>
    <xf numFmtId="0" fontId="3" fillId="19" borderId="31" xfId="55" applyFont="1" applyFill="1" applyBorder="1" applyAlignment="1">
      <alignment horizontal="center" vertical="center" wrapText="1"/>
      <protection/>
    </xf>
    <xf numFmtId="0" fontId="42" fillId="34" borderId="32" xfId="55" applyFont="1" applyFill="1" applyBorder="1" applyAlignment="1">
      <alignment horizontal="center" vertical="center" wrapText="1"/>
      <protection/>
    </xf>
    <xf numFmtId="0" fontId="42" fillId="34" borderId="11" xfId="55" applyFont="1" applyFill="1" applyBorder="1" applyAlignment="1">
      <alignment horizontal="center" vertical="center" wrapText="1"/>
      <protection/>
    </xf>
    <xf numFmtId="0" fontId="3" fillId="35" borderId="33" xfId="55" applyFont="1" applyFill="1" applyBorder="1" applyAlignment="1">
      <alignment horizontal="center" vertical="center" wrapText="1"/>
      <protection/>
    </xf>
    <xf numFmtId="0" fontId="3" fillId="35" borderId="34" xfId="55" applyFont="1" applyFill="1" applyBorder="1" applyAlignment="1">
      <alignment horizontal="center" vertical="center" wrapText="1"/>
      <protection/>
    </xf>
    <xf numFmtId="0" fontId="3" fillId="35" borderId="13" xfId="55" applyFont="1" applyFill="1" applyBorder="1" applyAlignment="1">
      <alignment horizontal="center" vertical="center" wrapText="1"/>
      <protection/>
    </xf>
    <xf numFmtId="0" fontId="4" fillId="0" borderId="25" xfId="55" applyFont="1" applyFill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0" fontId="42" fillId="34" borderId="22" xfId="55" applyFont="1" applyFill="1" applyBorder="1" applyAlignment="1">
      <alignment horizontal="center" vertical="center" wrapText="1"/>
      <protection/>
    </xf>
    <xf numFmtId="0" fontId="42" fillId="34" borderId="12" xfId="55" applyFont="1" applyFill="1" applyBorder="1" applyAlignment="1">
      <alignment horizontal="center" vertical="center" wrapText="1"/>
      <protection/>
    </xf>
    <xf numFmtId="0" fontId="4" fillId="0" borderId="27" xfId="55" applyFont="1" applyBorder="1" applyAlignment="1">
      <alignment horizontal="center" vertical="center" wrapText="1"/>
      <protection/>
    </xf>
    <xf numFmtId="0" fontId="4" fillId="0" borderId="28" xfId="55" applyFont="1" applyBorder="1" applyAlignment="1">
      <alignment horizontal="center" vertical="center" wrapText="1"/>
      <protection/>
    </xf>
    <xf numFmtId="0" fontId="4" fillId="0" borderId="26" xfId="55" applyFont="1" applyBorder="1" applyAlignment="1">
      <alignment horizontal="center" vertical="center" wrapText="1"/>
      <protection/>
    </xf>
    <xf numFmtId="2" fontId="4" fillId="36" borderId="27" xfId="55" applyNumberFormat="1" applyFont="1" applyFill="1" applyBorder="1" applyAlignment="1">
      <alignment horizontal="center" vertical="center" wrapText="1"/>
      <protection/>
    </xf>
    <xf numFmtId="2" fontId="4" fillId="36" borderId="28" xfId="55" applyNumberFormat="1" applyFont="1" applyFill="1" applyBorder="1" applyAlignment="1">
      <alignment horizontal="center" vertical="center" wrapText="1"/>
      <protection/>
    </xf>
    <xf numFmtId="2" fontId="4" fillId="36" borderId="26" xfId="55" applyNumberFormat="1" applyFont="1" applyFill="1" applyBorder="1" applyAlignment="1">
      <alignment horizontal="center" vertical="center" wrapText="1"/>
      <protection/>
    </xf>
    <xf numFmtId="0" fontId="3" fillId="0" borderId="35" xfId="55" applyFont="1" applyBorder="1" applyAlignment="1">
      <alignment horizontal="center" vertical="center" wrapText="1"/>
      <protection/>
    </xf>
    <xf numFmtId="0" fontId="3" fillId="0" borderId="36" xfId="55" applyFont="1" applyBorder="1" applyAlignment="1">
      <alignment horizontal="center" vertical="center" wrapText="1"/>
      <protection/>
    </xf>
    <xf numFmtId="0" fontId="42" fillId="0" borderId="3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3" fillId="0" borderId="40" xfId="55" applyFont="1" applyBorder="1" applyAlignment="1">
      <alignment horizontal="center" vertical="center" wrapText="1"/>
      <protection/>
    </xf>
    <xf numFmtId="0" fontId="3" fillId="0" borderId="41" xfId="55" applyFont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center" vertical="center" wrapText="1"/>
      <protection/>
    </xf>
    <xf numFmtId="0" fontId="3" fillId="10" borderId="29" xfId="55" applyFont="1" applyFill="1" applyBorder="1" applyAlignment="1">
      <alignment horizontal="center" vertical="center" wrapText="1"/>
      <protection/>
    </xf>
    <xf numFmtId="0" fontId="3" fillId="10" borderId="30" xfId="55" applyFont="1" applyFill="1" applyBorder="1" applyAlignment="1">
      <alignment horizontal="center" vertical="center" wrapText="1"/>
      <protection/>
    </xf>
    <xf numFmtId="0" fontId="3" fillId="10" borderId="44" xfId="55" applyFont="1" applyFill="1" applyBorder="1" applyAlignment="1">
      <alignment horizontal="center" vertical="center" wrapText="1"/>
      <protection/>
    </xf>
    <xf numFmtId="0" fontId="3" fillId="10" borderId="31" xfId="55" applyFont="1" applyFill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Oskars_BILANCE_Saulite_V.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0095"/>
          <c:w val="0.746"/>
          <c:h val="0.99925"/>
        </c:manualLayout>
      </c:layout>
      <c:lineChart>
        <c:grouping val="standard"/>
        <c:varyColors val="0"/>
        <c:ser>
          <c:idx val="1"/>
          <c:order val="0"/>
          <c:tx>
            <c:strRef>
              <c:f>Sheet2!$B$10</c:f>
              <c:strCache>
                <c:ptCount val="1"/>
                <c:pt idx="0">
                  <c:v>Vidējā iekštelpas temperatūra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Sheet2!$D$5:$AE$5</c:f>
              <c:numCache/>
            </c:numRef>
          </c:cat>
          <c:val>
            <c:numRef>
              <c:f>Sheet2!$D$10:$AE$10</c:f>
              <c:numCache/>
            </c:numRef>
          </c:val>
          <c:smooth val="0"/>
        </c:ser>
        <c:ser>
          <c:idx val="2"/>
          <c:order val="1"/>
          <c:tx>
            <c:strRef>
              <c:f>Sheet2!$B$11</c:f>
              <c:strCache>
                <c:ptCount val="1"/>
                <c:pt idx="0">
                  <c:v>Vidējā āra gaisa temperatūra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Sheet2!$D$5:$AE$5</c:f>
              <c:numCache/>
            </c:numRef>
          </c:cat>
          <c:val>
            <c:numRef>
              <c:f>Sheet2!$D$11:$AE$11</c:f>
              <c:numCache/>
            </c:numRef>
          </c:val>
          <c:smooth val="0"/>
        </c:ser>
        <c:ser>
          <c:idx val="3"/>
          <c:order val="2"/>
          <c:tx>
            <c:strRef>
              <c:f>Sheet2!$B$12</c:f>
              <c:strCache>
                <c:ptCount val="1"/>
                <c:pt idx="0">
                  <c:v>Siltumenerģijas patēriņš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Sheet2!$D$5:$AE$5</c:f>
              <c:numCache/>
            </c:numRef>
          </c:cat>
          <c:val>
            <c:numRef>
              <c:f>Sheet2!$D$12:$AE$12</c:f>
              <c:numCache/>
            </c:numRef>
          </c:val>
          <c:smooth val="0"/>
        </c:ser>
        <c:marker val="1"/>
        <c:axId val="3425011"/>
        <c:axId val="30825100"/>
      </c:lineChart>
      <c:catAx>
        <c:axId val="342501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5100"/>
        <c:crosses val="autoZero"/>
        <c:auto val="1"/>
        <c:lblOffset val="100"/>
        <c:tickLblSkip val="1"/>
        <c:noMultiLvlLbl val="0"/>
      </c:catAx>
      <c:valAx>
        <c:axId val="308251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11"/>
        <c:crossesAt val="1"/>
        <c:crossBetween val="midCat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4"/>
          <c:y val="0.43725"/>
          <c:w val="0.2315"/>
          <c:h val="0.1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15</xdr:row>
      <xdr:rowOff>238125</xdr:rowOff>
    </xdr:from>
    <xdr:to>
      <xdr:col>14</xdr:col>
      <xdr:colOff>381000</xdr:colOff>
      <xdr:row>44</xdr:row>
      <xdr:rowOff>133350</xdr:rowOff>
    </xdr:to>
    <xdr:graphicFrame>
      <xdr:nvGraphicFramePr>
        <xdr:cNvPr id="1" name="Chart 1"/>
        <xdr:cNvGraphicFramePr/>
      </xdr:nvGraphicFramePr>
      <xdr:xfrm>
        <a:off x="152400" y="4324350"/>
        <a:ext cx="8439150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AG19"/>
  <sheetViews>
    <sheetView tabSelected="1" zoomScale="55" zoomScaleNormal="55" zoomScalePageLayoutView="0" workbookViewId="0" topLeftCell="A1">
      <selection activeCell="AK29" sqref="AK29"/>
    </sheetView>
  </sheetViews>
  <sheetFormatPr defaultColWidth="9.140625" defaultRowHeight="15"/>
  <cols>
    <col min="1" max="1" width="1.57421875" style="0" customWidth="1"/>
    <col min="3" max="3" width="21.8515625" style="0" customWidth="1"/>
    <col min="4" max="4" width="8.00390625" style="0" customWidth="1"/>
    <col min="5" max="5" width="7.8515625" style="0" customWidth="1"/>
    <col min="6" max="7" width="8.140625" style="0" customWidth="1"/>
    <col min="8" max="8" width="8.28125" style="0" customWidth="1"/>
    <col min="9" max="10" width="8.57421875" style="0" customWidth="1"/>
    <col min="11" max="12" width="8.140625" style="0" customWidth="1"/>
    <col min="13" max="13" width="8.57421875" style="0" customWidth="1"/>
    <col min="14" max="14" width="8.140625" style="0" customWidth="1"/>
    <col min="15" max="15" width="8.57421875" style="0" customWidth="1"/>
    <col min="16" max="16" width="7.8515625" style="0" customWidth="1"/>
    <col min="17" max="17" width="8.28125" style="0" customWidth="1"/>
    <col min="18" max="18" width="7.8515625" style="0" customWidth="1"/>
    <col min="19" max="19" width="8.140625" style="0" customWidth="1"/>
    <col min="20" max="20" width="7.7109375" style="0" customWidth="1"/>
    <col min="21" max="21" width="8.28125" style="0" customWidth="1"/>
    <col min="22" max="22" width="8.140625" style="0" customWidth="1"/>
    <col min="23" max="23" width="8.28125" style="0" customWidth="1"/>
    <col min="24" max="24" width="7.7109375" style="0" customWidth="1"/>
    <col min="25" max="26" width="8.28125" style="0" customWidth="1"/>
    <col min="27" max="27" width="8.57421875" style="0" customWidth="1"/>
    <col min="28" max="29" width="8.28125" style="0" customWidth="1"/>
    <col min="30" max="30" width="8.140625" style="0" customWidth="1"/>
    <col min="31" max="31" width="8.7109375" style="0" customWidth="1"/>
    <col min="32" max="32" width="7.8515625" style="0" customWidth="1"/>
    <col min="33" max="33" width="7.57421875" style="0" customWidth="1"/>
  </cols>
  <sheetData>
    <row r="3" spans="32:33" ht="15.75" thickBot="1">
      <c r="AF3" s="3"/>
      <c r="AG3" s="3"/>
    </row>
    <row r="4" spans="2:33" ht="15" customHeight="1">
      <c r="B4" s="53"/>
      <c r="C4" s="54"/>
      <c r="D4" s="27" t="s">
        <v>4</v>
      </c>
      <c r="E4" s="28"/>
      <c r="F4" s="28"/>
      <c r="G4" s="29"/>
      <c r="H4" s="27" t="s">
        <v>5</v>
      </c>
      <c r="I4" s="28"/>
      <c r="J4" s="28"/>
      <c r="K4" s="29"/>
      <c r="L4" s="27" t="s">
        <v>6</v>
      </c>
      <c r="M4" s="28"/>
      <c r="N4" s="28"/>
      <c r="O4" s="29"/>
      <c r="P4" s="57" t="s">
        <v>0</v>
      </c>
      <c r="Q4" s="58"/>
      <c r="R4" s="58"/>
      <c r="S4" s="60"/>
      <c r="T4" s="57" t="s">
        <v>1</v>
      </c>
      <c r="U4" s="58"/>
      <c r="V4" s="58"/>
      <c r="W4" s="60"/>
      <c r="X4" s="57" t="s">
        <v>2</v>
      </c>
      <c r="Y4" s="58"/>
      <c r="Z4" s="58"/>
      <c r="AA4" s="60"/>
      <c r="AB4" s="57" t="s">
        <v>3</v>
      </c>
      <c r="AC4" s="58"/>
      <c r="AD4" s="58"/>
      <c r="AE4" s="59"/>
      <c r="AF4" s="47" t="s">
        <v>7</v>
      </c>
      <c r="AG4" s="50" t="s">
        <v>17</v>
      </c>
    </row>
    <row r="5" spans="2:33" ht="15" customHeight="1" thickBot="1">
      <c r="B5" s="55"/>
      <c r="C5" s="56"/>
      <c r="D5" s="16">
        <v>40</v>
      </c>
      <c r="E5" s="16">
        <v>41</v>
      </c>
      <c r="F5" s="16">
        <v>42</v>
      </c>
      <c r="G5" s="16">
        <v>43</v>
      </c>
      <c r="H5" s="16">
        <v>44</v>
      </c>
      <c r="I5" s="16">
        <v>45</v>
      </c>
      <c r="J5" s="16">
        <v>46</v>
      </c>
      <c r="K5" s="16">
        <v>47</v>
      </c>
      <c r="L5" s="16">
        <v>48</v>
      </c>
      <c r="M5" s="16">
        <v>49</v>
      </c>
      <c r="N5" s="16">
        <v>50</v>
      </c>
      <c r="O5" s="16">
        <v>51</v>
      </c>
      <c r="P5" s="16">
        <v>52</v>
      </c>
      <c r="Q5" s="16">
        <v>1</v>
      </c>
      <c r="R5" s="16">
        <v>2</v>
      </c>
      <c r="S5" s="16">
        <v>3</v>
      </c>
      <c r="T5" s="16">
        <v>4</v>
      </c>
      <c r="U5" s="16">
        <v>5</v>
      </c>
      <c r="V5" s="16">
        <v>6</v>
      </c>
      <c r="W5" s="16">
        <v>7</v>
      </c>
      <c r="X5" s="16">
        <v>8</v>
      </c>
      <c r="Y5" s="16">
        <v>9</v>
      </c>
      <c r="Z5" s="16">
        <v>10</v>
      </c>
      <c r="AA5" s="16">
        <v>11</v>
      </c>
      <c r="AB5" s="16">
        <v>12</v>
      </c>
      <c r="AC5" s="16">
        <v>13</v>
      </c>
      <c r="AD5" s="16">
        <v>14</v>
      </c>
      <c r="AE5" s="17">
        <v>15</v>
      </c>
      <c r="AF5" s="48"/>
      <c r="AG5" s="51"/>
    </row>
    <row r="6" spans="2:33" ht="15.75" thickTop="1">
      <c r="B6" s="61" t="s">
        <v>15</v>
      </c>
      <c r="C6" s="62"/>
      <c r="D6" s="14">
        <v>40819</v>
      </c>
      <c r="E6" s="14">
        <f aca="true" t="shared" si="0" ref="E6:H7">D6+7</f>
        <v>40826</v>
      </c>
      <c r="F6" s="14">
        <f t="shared" si="0"/>
        <v>40833</v>
      </c>
      <c r="G6" s="14">
        <f t="shared" si="0"/>
        <v>40840</v>
      </c>
      <c r="H6" s="14">
        <f t="shared" si="0"/>
        <v>40847</v>
      </c>
      <c r="I6" s="14">
        <f aca="true" t="shared" si="1" ref="I6:P6">H6+7</f>
        <v>40854</v>
      </c>
      <c r="J6" s="14">
        <f t="shared" si="1"/>
        <v>40861</v>
      </c>
      <c r="K6" s="14">
        <f t="shared" si="1"/>
        <v>40868</v>
      </c>
      <c r="L6" s="14">
        <f t="shared" si="1"/>
        <v>40875</v>
      </c>
      <c r="M6" s="14">
        <f t="shared" si="1"/>
        <v>40882</v>
      </c>
      <c r="N6" s="14">
        <f t="shared" si="1"/>
        <v>40889</v>
      </c>
      <c r="O6" s="14">
        <f t="shared" si="1"/>
        <v>40896</v>
      </c>
      <c r="P6" s="14">
        <f t="shared" si="1"/>
        <v>40903</v>
      </c>
      <c r="Q6" s="14">
        <f aca="true" t="shared" si="2" ref="Q6:AE6">P6+7</f>
        <v>40910</v>
      </c>
      <c r="R6" s="14">
        <f t="shared" si="2"/>
        <v>40917</v>
      </c>
      <c r="S6" s="14">
        <f t="shared" si="2"/>
        <v>40924</v>
      </c>
      <c r="T6" s="14">
        <f t="shared" si="2"/>
        <v>40931</v>
      </c>
      <c r="U6" s="14">
        <f t="shared" si="2"/>
        <v>40938</v>
      </c>
      <c r="V6" s="14">
        <f t="shared" si="2"/>
        <v>40945</v>
      </c>
      <c r="W6" s="14">
        <f t="shared" si="2"/>
        <v>40952</v>
      </c>
      <c r="X6" s="14">
        <f t="shared" si="2"/>
        <v>40959</v>
      </c>
      <c r="Y6" s="14">
        <f t="shared" si="2"/>
        <v>40966</v>
      </c>
      <c r="Z6" s="14">
        <f t="shared" si="2"/>
        <v>40973</v>
      </c>
      <c r="AA6" s="14">
        <f t="shared" si="2"/>
        <v>40980</v>
      </c>
      <c r="AB6" s="14">
        <f t="shared" si="2"/>
        <v>40987</v>
      </c>
      <c r="AC6" s="14">
        <f t="shared" si="2"/>
        <v>40994</v>
      </c>
      <c r="AD6" s="14">
        <f t="shared" si="2"/>
        <v>41001</v>
      </c>
      <c r="AE6" s="15">
        <f t="shared" si="2"/>
        <v>41008</v>
      </c>
      <c r="AF6" s="48"/>
      <c r="AG6" s="51"/>
    </row>
    <row r="7" spans="2:33" ht="15.75" thickBot="1">
      <c r="B7" s="45" t="s">
        <v>14</v>
      </c>
      <c r="C7" s="46"/>
      <c r="D7" s="18">
        <f>D6+6</f>
        <v>40825</v>
      </c>
      <c r="E7" s="18">
        <f t="shared" si="0"/>
        <v>40832</v>
      </c>
      <c r="F7" s="18">
        <f t="shared" si="0"/>
        <v>40839</v>
      </c>
      <c r="G7" s="18">
        <f t="shared" si="0"/>
        <v>40846</v>
      </c>
      <c r="H7" s="18">
        <f t="shared" si="0"/>
        <v>40853</v>
      </c>
      <c r="I7" s="18">
        <f aca="true" t="shared" si="3" ref="I7:P7">H7+7</f>
        <v>40860</v>
      </c>
      <c r="J7" s="18">
        <f t="shared" si="3"/>
        <v>40867</v>
      </c>
      <c r="K7" s="18">
        <f t="shared" si="3"/>
        <v>40874</v>
      </c>
      <c r="L7" s="18">
        <f t="shared" si="3"/>
        <v>40881</v>
      </c>
      <c r="M7" s="18">
        <f t="shared" si="3"/>
        <v>40888</v>
      </c>
      <c r="N7" s="18">
        <f t="shared" si="3"/>
        <v>40895</v>
      </c>
      <c r="O7" s="18">
        <f t="shared" si="3"/>
        <v>40902</v>
      </c>
      <c r="P7" s="18">
        <f t="shared" si="3"/>
        <v>40909</v>
      </c>
      <c r="Q7" s="18">
        <f aca="true" t="shared" si="4" ref="Q7:AE7">P7+7</f>
        <v>40916</v>
      </c>
      <c r="R7" s="18">
        <f t="shared" si="4"/>
        <v>40923</v>
      </c>
      <c r="S7" s="18">
        <f t="shared" si="4"/>
        <v>40930</v>
      </c>
      <c r="T7" s="18">
        <f t="shared" si="4"/>
        <v>40937</v>
      </c>
      <c r="U7" s="18">
        <f t="shared" si="4"/>
        <v>40944</v>
      </c>
      <c r="V7" s="18">
        <f t="shared" si="4"/>
        <v>40951</v>
      </c>
      <c r="W7" s="18">
        <f t="shared" si="4"/>
        <v>40958</v>
      </c>
      <c r="X7" s="18">
        <f t="shared" si="4"/>
        <v>40965</v>
      </c>
      <c r="Y7" s="18">
        <f t="shared" si="4"/>
        <v>40972</v>
      </c>
      <c r="Z7" s="18">
        <f t="shared" si="4"/>
        <v>40979</v>
      </c>
      <c r="AA7" s="18">
        <f t="shared" si="4"/>
        <v>40986</v>
      </c>
      <c r="AB7" s="18">
        <f t="shared" si="4"/>
        <v>40993</v>
      </c>
      <c r="AC7" s="18">
        <f t="shared" si="4"/>
        <v>41000</v>
      </c>
      <c r="AD7" s="18">
        <f t="shared" si="4"/>
        <v>41007</v>
      </c>
      <c r="AE7" s="19">
        <f t="shared" si="4"/>
        <v>41014</v>
      </c>
      <c r="AF7" s="49"/>
      <c r="AG7" s="52"/>
    </row>
    <row r="8" spans="2:33" ht="33" customHeight="1" thickTop="1">
      <c r="B8" s="30" t="s">
        <v>8</v>
      </c>
      <c r="C8" s="31"/>
      <c r="D8" s="37">
        <v>22.86</v>
      </c>
      <c r="E8" s="38"/>
      <c r="F8" s="38"/>
      <c r="G8" s="31"/>
      <c r="H8" s="37">
        <v>43.22</v>
      </c>
      <c r="I8" s="38"/>
      <c r="J8" s="38"/>
      <c r="K8" s="31"/>
      <c r="L8" s="37">
        <v>66</v>
      </c>
      <c r="M8" s="38"/>
      <c r="N8" s="38"/>
      <c r="O8" s="31"/>
      <c r="P8" s="37">
        <v>62</v>
      </c>
      <c r="Q8" s="38"/>
      <c r="R8" s="38"/>
      <c r="S8" s="31"/>
      <c r="T8" s="37">
        <v>44</v>
      </c>
      <c r="U8" s="38"/>
      <c r="V8" s="38"/>
      <c r="W8" s="31"/>
      <c r="X8" s="37">
        <v>34</v>
      </c>
      <c r="Y8" s="38"/>
      <c r="Z8" s="38"/>
      <c r="AA8" s="31"/>
      <c r="AB8" s="37">
        <v>14</v>
      </c>
      <c r="AC8" s="38"/>
      <c r="AD8" s="38"/>
      <c r="AE8" s="38"/>
      <c r="AF8" s="5">
        <f>SUM(D8:AE8)</f>
        <v>286.08</v>
      </c>
      <c r="AG8" s="6"/>
    </row>
    <row r="9" spans="2:33" ht="33" customHeight="1">
      <c r="B9" s="20" t="s">
        <v>13</v>
      </c>
      <c r="C9" s="21"/>
      <c r="D9" s="22">
        <v>43</v>
      </c>
      <c r="E9" s="23"/>
      <c r="F9" s="23"/>
      <c r="G9" s="21"/>
      <c r="H9" s="22">
        <f>D9</f>
        <v>43</v>
      </c>
      <c r="I9" s="23"/>
      <c r="J9" s="23"/>
      <c r="K9" s="21"/>
      <c r="L9" s="22">
        <f>H9</f>
        <v>43</v>
      </c>
      <c r="M9" s="23"/>
      <c r="N9" s="23"/>
      <c r="O9" s="21"/>
      <c r="P9" s="22">
        <f>L9</f>
        <v>43</v>
      </c>
      <c r="Q9" s="23"/>
      <c r="R9" s="23"/>
      <c r="S9" s="21"/>
      <c r="T9" s="22">
        <f>P9</f>
        <v>43</v>
      </c>
      <c r="U9" s="23"/>
      <c r="V9" s="23"/>
      <c r="W9" s="21"/>
      <c r="X9" s="22">
        <f>T9</f>
        <v>43</v>
      </c>
      <c r="Y9" s="23"/>
      <c r="Z9" s="23"/>
      <c r="AA9" s="21"/>
      <c r="AB9" s="22">
        <f>X9</f>
        <v>43</v>
      </c>
      <c r="AC9" s="23"/>
      <c r="AD9" s="23"/>
      <c r="AE9" s="23"/>
      <c r="AF9" s="7"/>
      <c r="AG9" s="8"/>
    </row>
    <row r="10" spans="2:33" ht="18.75" customHeight="1">
      <c r="B10" s="35" t="s">
        <v>18</v>
      </c>
      <c r="C10" s="36"/>
      <c r="D10" s="2">
        <v>20</v>
      </c>
      <c r="E10" s="2">
        <v>18</v>
      </c>
      <c r="F10" s="2">
        <v>19</v>
      </c>
      <c r="G10" s="2">
        <v>24</v>
      </c>
      <c r="H10" s="2">
        <v>20</v>
      </c>
      <c r="I10" s="2">
        <v>18</v>
      </c>
      <c r="J10" s="2">
        <v>19</v>
      </c>
      <c r="K10" s="2">
        <v>24</v>
      </c>
      <c r="L10" s="2">
        <v>20</v>
      </c>
      <c r="M10" s="2">
        <v>20</v>
      </c>
      <c r="N10" s="2">
        <v>20</v>
      </c>
      <c r="O10" s="2">
        <v>20</v>
      </c>
      <c r="P10" s="2">
        <v>18</v>
      </c>
      <c r="Q10" s="2">
        <v>20</v>
      </c>
      <c r="R10" s="2">
        <v>22</v>
      </c>
      <c r="S10" s="2">
        <v>20</v>
      </c>
      <c r="T10" s="2">
        <v>20</v>
      </c>
      <c r="U10" s="2">
        <v>19</v>
      </c>
      <c r="V10" s="2">
        <v>18</v>
      </c>
      <c r="W10" s="2">
        <v>22</v>
      </c>
      <c r="X10" s="2">
        <v>22</v>
      </c>
      <c r="Y10" s="2">
        <v>22</v>
      </c>
      <c r="Z10" s="2">
        <v>22</v>
      </c>
      <c r="AA10" s="2">
        <v>22</v>
      </c>
      <c r="AB10" s="2">
        <v>22</v>
      </c>
      <c r="AC10" s="2">
        <v>23</v>
      </c>
      <c r="AD10" s="2">
        <v>22</v>
      </c>
      <c r="AE10" s="4">
        <v>24</v>
      </c>
      <c r="AF10" s="7"/>
      <c r="AG10" s="9">
        <f>AVERAGE(D10:AE10,2)</f>
        <v>20.06896551724138</v>
      </c>
    </row>
    <row r="11" spans="2:33" ht="15.75" customHeight="1">
      <c r="B11" s="35" t="s">
        <v>19</v>
      </c>
      <c r="C11" s="36"/>
      <c r="D11" s="2">
        <v>8</v>
      </c>
      <c r="E11" s="2">
        <v>7</v>
      </c>
      <c r="F11" s="2">
        <v>8</v>
      </c>
      <c r="G11" s="2">
        <v>5</v>
      </c>
      <c r="H11" s="2">
        <v>3</v>
      </c>
      <c r="I11" s="2">
        <v>2</v>
      </c>
      <c r="J11" s="2">
        <v>3</v>
      </c>
      <c r="K11" s="2">
        <v>0</v>
      </c>
      <c r="L11" s="2">
        <v>-1</v>
      </c>
      <c r="M11" s="2">
        <v>2</v>
      </c>
      <c r="N11" s="2">
        <v>-8</v>
      </c>
      <c r="O11" s="2">
        <v>-10</v>
      </c>
      <c r="P11" s="2">
        <v>-11</v>
      </c>
      <c r="Q11" s="2">
        <v>-5</v>
      </c>
      <c r="R11" s="2">
        <v>-2</v>
      </c>
      <c r="S11" s="2">
        <v>0</v>
      </c>
      <c r="T11" s="2">
        <v>2</v>
      </c>
      <c r="U11" s="2">
        <v>-1</v>
      </c>
      <c r="V11" s="2">
        <v>-2</v>
      </c>
      <c r="W11" s="2">
        <v>-5</v>
      </c>
      <c r="X11" s="2">
        <v>-3</v>
      </c>
      <c r="Y11" s="2">
        <v>-5</v>
      </c>
      <c r="Z11" s="2">
        <v>0</v>
      </c>
      <c r="AA11" s="2">
        <v>0</v>
      </c>
      <c r="AB11" s="2">
        <v>5</v>
      </c>
      <c r="AC11" s="2">
        <v>7</v>
      </c>
      <c r="AD11" s="2">
        <v>10</v>
      </c>
      <c r="AE11" s="4">
        <v>12</v>
      </c>
      <c r="AF11" s="7"/>
      <c r="AG11" s="9">
        <f>AVERAGE(D11:AE11,2)</f>
        <v>0.7931034482758621</v>
      </c>
    </row>
    <row r="12" spans="2:33" ht="15">
      <c r="B12" s="35" t="s">
        <v>9</v>
      </c>
      <c r="C12" s="36"/>
      <c r="D12" s="2">
        <v>5</v>
      </c>
      <c r="E12" s="2">
        <v>4</v>
      </c>
      <c r="F12" s="2">
        <v>5</v>
      </c>
      <c r="G12" s="2">
        <v>7</v>
      </c>
      <c r="H12" s="2">
        <v>5</v>
      </c>
      <c r="I12" s="2">
        <v>5</v>
      </c>
      <c r="J12" s="2">
        <v>5</v>
      </c>
      <c r="K12" s="2">
        <v>8</v>
      </c>
      <c r="L12" s="2">
        <v>12</v>
      </c>
      <c r="M12" s="2">
        <v>9</v>
      </c>
      <c r="N12" s="2">
        <v>18.5</v>
      </c>
      <c r="O12" s="2">
        <v>22</v>
      </c>
      <c r="P12" s="2">
        <v>6</v>
      </c>
      <c r="Q12" s="2">
        <v>6</v>
      </c>
      <c r="R12" s="2">
        <v>7</v>
      </c>
      <c r="S12" s="2">
        <v>5</v>
      </c>
      <c r="T12" s="2">
        <v>3</v>
      </c>
      <c r="U12" s="2">
        <v>8</v>
      </c>
      <c r="V12" s="2">
        <v>8</v>
      </c>
      <c r="W12" s="2">
        <v>14</v>
      </c>
      <c r="X12" s="2">
        <v>13</v>
      </c>
      <c r="Y12" s="2">
        <v>13</v>
      </c>
      <c r="Z12" s="2">
        <v>7</v>
      </c>
      <c r="AA12" s="2">
        <v>2</v>
      </c>
      <c r="AB12" s="2">
        <v>2</v>
      </c>
      <c r="AC12" s="2">
        <v>2</v>
      </c>
      <c r="AD12" s="2">
        <v>1</v>
      </c>
      <c r="AE12" s="4">
        <v>0.5</v>
      </c>
      <c r="AF12" s="10">
        <f>SUM(D12:AE12)</f>
        <v>203</v>
      </c>
      <c r="AG12" s="8"/>
    </row>
    <row r="13" spans="2:33" ht="32.25" customHeight="1">
      <c r="B13" s="32" t="s">
        <v>16</v>
      </c>
      <c r="C13" s="1" t="s">
        <v>12</v>
      </c>
      <c r="D13" s="39">
        <f>D12+E12+F12+G12</f>
        <v>21</v>
      </c>
      <c r="E13" s="40"/>
      <c r="F13" s="40"/>
      <c r="G13" s="41"/>
      <c r="H13" s="39">
        <f>H12+I12+J12+K12</f>
        <v>23</v>
      </c>
      <c r="I13" s="40"/>
      <c r="J13" s="40"/>
      <c r="K13" s="41"/>
      <c r="L13" s="39">
        <f>L12+M12+N12+O12</f>
        <v>61.5</v>
      </c>
      <c r="M13" s="40"/>
      <c r="N13" s="40"/>
      <c r="O13" s="41"/>
      <c r="P13" s="39">
        <f>P12+Q12+R12+S12</f>
        <v>24</v>
      </c>
      <c r="Q13" s="40"/>
      <c r="R13" s="40"/>
      <c r="S13" s="41"/>
      <c r="T13" s="39">
        <f>T12+U12+V12+W12</f>
        <v>33</v>
      </c>
      <c r="U13" s="40"/>
      <c r="V13" s="40"/>
      <c r="W13" s="41"/>
      <c r="X13" s="39">
        <f>X12+Y12+Z12+AA12</f>
        <v>35</v>
      </c>
      <c r="Y13" s="40"/>
      <c r="Z13" s="40"/>
      <c r="AA13" s="41"/>
      <c r="AB13" s="39">
        <f>AB12+AC12+AD12+AE12</f>
        <v>5.5</v>
      </c>
      <c r="AC13" s="40"/>
      <c r="AD13" s="40"/>
      <c r="AE13" s="40"/>
      <c r="AF13" s="10">
        <f>SUM(D13:AE13)</f>
        <v>203</v>
      </c>
      <c r="AG13" s="8"/>
    </row>
    <row r="14" spans="2:33" ht="32.25" customHeight="1">
      <c r="B14" s="33"/>
      <c r="C14" s="1" t="s">
        <v>10</v>
      </c>
      <c r="D14" s="24">
        <f>D8-D13</f>
        <v>1.8599999999999994</v>
      </c>
      <c r="E14" s="25"/>
      <c r="F14" s="25"/>
      <c r="G14" s="26"/>
      <c r="H14" s="24">
        <f>H8-H13</f>
        <v>20.22</v>
      </c>
      <c r="I14" s="25"/>
      <c r="J14" s="25"/>
      <c r="K14" s="26"/>
      <c r="L14" s="24">
        <f>L8-L13</f>
        <v>4.5</v>
      </c>
      <c r="M14" s="25"/>
      <c r="N14" s="25"/>
      <c r="O14" s="26"/>
      <c r="P14" s="24">
        <f>P8-P13</f>
        <v>38</v>
      </c>
      <c r="Q14" s="25"/>
      <c r="R14" s="25"/>
      <c r="S14" s="26"/>
      <c r="T14" s="24">
        <f>T8-T13</f>
        <v>11</v>
      </c>
      <c r="U14" s="25"/>
      <c r="V14" s="25"/>
      <c r="W14" s="26"/>
      <c r="X14" s="24">
        <f>X8-X13</f>
        <v>-1</v>
      </c>
      <c r="Y14" s="25"/>
      <c r="Z14" s="25"/>
      <c r="AA14" s="26"/>
      <c r="AB14" s="24">
        <f>AB8-AB13</f>
        <v>8.5</v>
      </c>
      <c r="AC14" s="25"/>
      <c r="AD14" s="25"/>
      <c r="AE14" s="25"/>
      <c r="AF14" s="10">
        <f>SUM(D14:AE14)</f>
        <v>83.08</v>
      </c>
      <c r="AG14" s="8"/>
    </row>
    <row r="15" spans="2:33" ht="34.5" customHeight="1" thickBot="1">
      <c r="B15" s="34"/>
      <c r="C15" s="1" t="s">
        <v>11</v>
      </c>
      <c r="D15" s="42">
        <f>100-(D13*100/D8)</f>
        <v>8.136482939632543</v>
      </c>
      <c r="E15" s="43"/>
      <c r="F15" s="43"/>
      <c r="G15" s="44"/>
      <c r="H15" s="42">
        <f>100-(H13*100/H8)</f>
        <v>46.783896344285054</v>
      </c>
      <c r="I15" s="43"/>
      <c r="J15" s="43"/>
      <c r="K15" s="44"/>
      <c r="L15" s="42">
        <f>100-(L13*100/L8)</f>
        <v>6.818181818181813</v>
      </c>
      <c r="M15" s="43"/>
      <c r="N15" s="43"/>
      <c r="O15" s="44"/>
      <c r="P15" s="42">
        <f>100-(P13*100/P8)</f>
        <v>61.29032258064516</v>
      </c>
      <c r="Q15" s="43"/>
      <c r="R15" s="43"/>
      <c r="S15" s="44"/>
      <c r="T15" s="42">
        <f>100-(T13*100/T8)</f>
        <v>25</v>
      </c>
      <c r="U15" s="43"/>
      <c r="V15" s="43"/>
      <c r="W15" s="44"/>
      <c r="X15" s="42">
        <f>100-(X13*100/X8)</f>
        <v>-2.941176470588232</v>
      </c>
      <c r="Y15" s="43"/>
      <c r="Z15" s="43"/>
      <c r="AA15" s="44"/>
      <c r="AB15" s="42">
        <f>100-(AB13*100/AB8)</f>
        <v>60.714285714285715</v>
      </c>
      <c r="AC15" s="43"/>
      <c r="AD15" s="43"/>
      <c r="AE15" s="43"/>
      <c r="AF15" s="11">
        <f>100-(AF14*100/AF8)</f>
        <v>70.95917225950782</v>
      </c>
      <c r="AG15" s="12"/>
    </row>
    <row r="16" ht="43.5" customHeight="1"/>
    <row r="19" ht="15">
      <c r="S19" s="13"/>
    </row>
    <row r="58" ht="23.25" customHeight="1"/>
  </sheetData>
  <sheetProtection/>
  <mergeCells count="53">
    <mergeCell ref="B7:C7"/>
    <mergeCell ref="AF4:AF7"/>
    <mergeCell ref="AG4:AG7"/>
    <mergeCell ref="B4:C5"/>
    <mergeCell ref="AB4:AE4"/>
    <mergeCell ref="X4:AA4"/>
    <mergeCell ref="T4:W4"/>
    <mergeCell ref="B6:C6"/>
    <mergeCell ref="P4:S4"/>
    <mergeCell ref="AB8:AE8"/>
    <mergeCell ref="AB9:AE9"/>
    <mergeCell ref="AB13:AE13"/>
    <mergeCell ref="AB14:AE14"/>
    <mergeCell ref="AB15:AE15"/>
    <mergeCell ref="X8:AA8"/>
    <mergeCell ref="X9:AA9"/>
    <mergeCell ref="X13:AA13"/>
    <mergeCell ref="X14:AA14"/>
    <mergeCell ref="X15:AA15"/>
    <mergeCell ref="P15:S15"/>
    <mergeCell ref="T8:W8"/>
    <mergeCell ref="T9:W9"/>
    <mergeCell ref="T13:W13"/>
    <mergeCell ref="T14:W14"/>
    <mergeCell ref="T15:W15"/>
    <mergeCell ref="P8:S8"/>
    <mergeCell ref="P9:S9"/>
    <mergeCell ref="P13:S13"/>
    <mergeCell ref="P14:S14"/>
    <mergeCell ref="H15:K15"/>
    <mergeCell ref="D14:G14"/>
    <mergeCell ref="L4:O4"/>
    <mergeCell ref="L8:O8"/>
    <mergeCell ref="L9:O9"/>
    <mergeCell ref="L13:O13"/>
    <mergeCell ref="L14:O14"/>
    <mergeCell ref="L15:O15"/>
    <mergeCell ref="B9:C9"/>
    <mergeCell ref="D9:G9"/>
    <mergeCell ref="H9:K9"/>
    <mergeCell ref="H14:K14"/>
    <mergeCell ref="D4:G4"/>
    <mergeCell ref="B8:C8"/>
    <mergeCell ref="B13:B15"/>
    <mergeCell ref="B10:C10"/>
    <mergeCell ref="D8:G8"/>
    <mergeCell ref="B12:C12"/>
    <mergeCell ref="B11:C11"/>
    <mergeCell ref="D13:G13"/>
    <mergeCell ref="D15:G15"/>
    <mergeCell ref="H4:K4"/>
    <mergeCell ref="H8:K8"/>
    <mergeCell ref="H13:K13"/>
  </mergeCells>
  <conditionalFormatting sqref="D15:AE15">
    <cfRule type="cellIs" priority="3" dxfId="1" operator="greaterThan">
      <formula>$D$9</formula>
    </cfRule>
    <cfRule type="cellIs" priority="4" dxfId="0" operator="lessThan">
      <formula>$D$9</formula>
    </cfRule>
  </conditionalFormatting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landscape" paperSize="9" scale="52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</dc:creator>
  <cp:keywords/>
  <dc:description/>
  <cp:lastModifiedBy>Zane Ramane</cp:lastModifiedBy>
  <cp:lastPrinted>2011-11-28T17:29:38Z</cp:lastPrinted>
  <dcterms:created xsi:type="dcterms:W3CDTF">2011-11-13T15:44:09Z</dcterms:created>
  <dcterms:modified xsi:type="dcterms:W3CDTF">2013-02-05T16:29:43Z</dcterms:modified>
  <cp:category/>
  <cp:version/>
  <cp:contentType/>
  <cp:contentStatus/>
</cp:coreProperties>
</file>