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9320" windowHeight="14775" tabRatio="902" activeTab="0"/>
  </bookViews>
  <sheets>
    <sheet name="Maksājuma pieprasījums" sheetId="1" r:id="rId1"/>
    <sheet name="Attiecināmo izmaksu kopsavilkum" sheetId="2" r:id="rId2"/>
    <sheet name="Attiecināmie izdevumi" sheetId="3" r:id="rId3"/>
    <sheet name="Apliecinājums" sheetId="4" r:id="rId4"/>
  </sheets>
  <definedNames>
    <definedName name="_xlnm.Print_Area" localSheetId="2">'Attiecināmie izdevumi'!$A$1:$N$29</definedName>
    <definedName name="_xlnm.Print_Area" localSheetId="1">'Attiecināmo izmaksu kopsavilkum'!$A$1:$H$24</definedName>
    <definedName name="_xlnm.Print_Area" localSheetId="0">'Maksājuma pieprasījums'!$A$1:$I$55</definedName>
  </definedNames>
  <calcPr fullCalcOnLoad="1"/>
</workbook>
</file>

<file path=xl/sharedStrings.xml><?xml version="1.0" encoding="utf-8"?>
<sst xmlns="http://schemas.openxmlformats.org/spreadsheetml/2006/main" count="231" uniqueCount="197">
  <si>
    <t>1. INFORMĀCIJA PAR PIEPRASĪJUMU</t>
  </si>
  <si>
    <t>1.1.</t>
  </si>
  <si>
    <t>1.2.</t>
  </si>
  <si>
    <t>1.3.</t>
  </si>
  <si>
    <t>Pārskata perioda sākuma datums</t>
  </si>
  <si>
    <t>Pārskata perioda beigu datums</t>
  </si>
  <si>
    <t>2. INFORMĀCIJA PAR PROJEKTU</t>
  </si>
  <si>
    <t>2.1.</t>
  </si>
  <si>
    <t>2.2.</t>
  </si>
  <si>
    <t>2.3.</t>
  </si>
  <si>
    <t>Projekta nosaukums</t>
  </si>
  <si>
    <t>3.1.</t>
  </si>
  <si>
    <t xml:space="preserve">Nosaukums </t>
  </si>
  <si>
    <t>3.2.</t>
  </si>
  <si>
    <t>3.3.</t>
  </si>
  <si>
    <t>3.4.</t>
  </si>
  <si>
    <t>Adrese</t>
  </si>
  <si>
    <t>3.5.</t>
  </si>
  <si>
    <t>Projekta kontaktpersona</t>
  </si>
  <si>
    <t>3.6.</t>
  </si>
  <si>
    <t>Tālrunis</t>
  </si>
  <si>
    <t>3.7.</t>
  </si>
  <si>
    <t>3.8.</t>
  </si>
  <si>
    <t>E- pasta adrese</t>
  </si>
  <si>
    <t>3.9.</t>
  </si>
  <si>
    <t>Kontaktpersona finanšu jautājumos</t>
  </si>
  <si>
    <t>finansējuma (LVL)</t>
  </si>
  <si>
    <t>%</t>
  </si>
  <si>
    <t>Piezīmes.</t>
  </si>
  <si>
    <t>Juridiskais statuss</t>
  </si>
  <si>
    <t>Faksa numurs</t>
  </si>
  <si>
    <t>3.10.</t>
  </si>
  <si>
    <t>3.11.</t>
  </si>
  <si>
    <t xml:space="preserve">Datums </t>
  </si>
  <si>
    <r>
      <t xml:space="preserve">Attiecināmie izdevumi </t>
    </r>
    <r>
      <rPr>
        <b/>
        <sz val="11"/>
        <color indexed="8"/>
        <rFont val="Times New Roman"/>
        <family val="1"/>
      </rPr>
      <t>–</t>
    </r>
    <r>
      <rPr>
        <b/>
        <sz val="11"/>
        <rFont val="Times New Roman"/>
        <family val="1"/>
      </rPr>
      <t xml:space="preserve"> kopā</t>
    </r>
  </si>
  <si>
    <t xml:space="preserve">Privātais finansējums </t>
  </si>
  <si>
    <t>5. PĀRSKATA PERIODA ATTIECINĀMIE IZDEVUMI</t>
  </si>
  <si>
    <t>Nr.p.k.</t>
  </si>
  <si>
    <t>Darbu izpildītājs/ pakalpojumu sniedzējs</t>
  </si>
  <si>
    <t>Piezīmes</t>
  </si>
  <si>
    <t>PVN summa</t>
  </si>
  <si>
    <t>t.sk.</t>
  </si>
  <si>
    <t>PVN kā attiecināmie izdevumi</t>
  </si>
  <si>
    <t>Datums ________________________</t>
  </si>
  <si>
    <t xml:space="preserve">                                                    (amats, paraksts un tā atšifrējums) </t>
  </si>
  <si>
    <t>Esmu informēts, ka kompetentās iestādes, ja nepieciešams, veic finanšu kontroli, un piekrītu kontroles veikšanai.</t>
  </si>
  <si>
    <t>Datums __________________________</t>
  </si>
  <si>
    <t>MAKSĀJUMA PIEPRASĪJUMS</t>
  </si>
  <si>
    <t>Avansa maksājums (LVL)</t>
  </si>
  <si>
    <t>Noslēguma maksājums (LVL)</t>
  </si>
  <si>
    <t>Starpposma maksājums (LVL)</t>
  </si>
  <si>
    <t>Projektu konkurss</t>
  </si>
  <si>
    <t>Reģistrācijas numurs</t>
  </si>
  <si>
    <t xml:space="preserve">Klimata pārmaiņu finanšu instrumenta finansējuma saņēmējs         </t>
  </si>
  <si>
    <t xml:space="preserve">                                                                                                                     (amats, paraksts un tā atšifrējums)</t>
  </si>
  <si>
    <t>Aizpilda Vides investīciju fonds</t>
  </si>
  <si>
    <t>Aizpilda atbildīgā iestāde</t>
  </si>
  <si>
    <t>Atzīmes  par maksājuma pieprasījuma saņemšanu:</t>
  </si>
  <si>
    <t>Paraksts</t>
  </si>
  <si>
    <t>atkārtoti saņemts</t>
  </si>
  <si>
    <t>Atzīmes  par maksājuma pieprasījuma:</t>
  </si>
  <si>
    <t>apstiprināšanu</t>
  </si>
  <si>
    <t>noraidīšanu</t>
  </si>
  <si>
    <t>saņemšanu</t>
  </si>
  <si>
    <t>saņemts</t>
  </si>
  <si>
    <t>4. ATTIECINĀMO IZDEVUMU KOPSAVILKUMS</t>
  </si>
  <si>
    <t>KPFI  finansējums</t>
  </si>
  <si>
    <t>Klimatu pārmaiņu finanšu instrumenta finansējuma saņēmējs _______________________________                               Datums ___________________</t>
  </si>
  <si>
    <t>Klimatu pārmaiņu finanšu instrumenta finansējuma saņēmējs ___________________________________________________</t>
  </si>
  <si>
    <t xml:space="preserve"> APLIECINĀJUMS </t>
  </si>
  <si>
    <t>...</t>
  </si>
  <si>
    <t>3.pielikums 
20__.gada __.________ Līgumam par projekta īstenošanu Nr._______</t>
  </si>
  <si>
    <t>Maksājuma pieprasījuma summa</t>
  </si>
  <si>
    <t>3.12.</t>
  </si>
  <si>
    <t>3.13.</t>
  </si>
  <si>
    <t>Projekta konta numurs</t>
  </si>
  <si>
    <t>Banka, SWIFT kods</t>
  </si>
  <si>
    <t>Projekta izdevumu apraksts (izmaksu veids, preces vai pakalpojuma nosaukums)</t>
  </si>
  <si>
    <t>Izpildes līguma datums un numurs</t>
  </si>
  <si>
    <t>Samaksas dokumenta datums un numurs</t>
  </si>
  <si>
    <t>Rēķina summa (latos)</t>
  </si>
  <si>
    <t xml:space="preserve">Maksājuma pieprasījuma numurs </t>
  </si>
  <si>
    <t>Maksājuma pieprasījuma summa:</t>
  </si>
  <si>
    <t xml:space="preserve"> Datums, amats un paraksta atšifrējums</t>
  </si>
  <si>
    <t>Izmaksu sadalījums atbilstoši projekta līgumam</t>
  </si>
  <si>
    <r>
      <t>Projekta līgumā apstiprinātās attiecināmās izmaksas (LVL)</t>
    </r>
    <r>
      <rPr>
        <sz val="10.5"/>
        <rFont val="Calibri"/>
        <family val="2"/>
      </rPr>
      <t>*</t>
    </r>
  </si>
  <si>
    <r>
      <t>Iepriekšējos pieprasījumos iekļautās attiecināmās izmaksas (LVL)</t>
    </r>
    <r>
      <rPr>
        <sz val="10.5"/>
        <rFont val="Calibri"/>
        <family val="2"/>
      </rPr>
      <t>**</t>
    </r>
  </si>
  <si>
    <t>Šajā pieprasījumā iekļautās attiecināmās izmaksas (LVL)</t>
  </si>
  <si>
    <t>Visi pieprasījumi kopā
 4 = (2 + 3) (LVL)</t>
  </si>
  <si>
    <t>Avansa summas daļa, kas tiek dzēsta ar  maksājuma pieprasījumu</t>
  </si>
  <si>
    <t xml:space="preserve">                                                                                                (amats, paraksts un tā atšifrējums)</t>
  </si>
  <si>
    <r>
      <rPr>
        <sz val="10"/>
        <rFont val="Calibri"/>
        <family val="2"/>
      </rPr>
      <t>**</t>
    </r>
    <r>
      <rPr>
        <sz val="10"/>
        <rFont val="Times New Roman"/>
        <family val="1"/>
      </rPr>
      <t>Atbilstoši iepriekšējā maksājuma pieprasījuma 4.sadaļas 4.kolonnai.</t>
    </r>
  </si>
  <si>
    <t xml:space="preserve">Apliecinu, ka maksājuma pieprasījumā iekļautās attiecināmās izmaksas: </t>
  </si>
  <si>
    <t>1. ir nepieciešamas projekta ieviešanai un ir iekļautas projekta iesniegumā un projekta līgumā;</t>
  </si>
  <si>
    <t>2. ir radušās izdevumu attiecināmības periodā, kas noteikts projekta līgumā;</t>
  </si>
  <si>
    <t xml:space="preserve">3. ir faktiski veiktas un ir veiktas, ievērojot finanšu vadības, ekonomiskuma un efektivitātes, ilgtspējīgas projektēšanas un būvniecības un kultūras pieminekļu aizsardzības prasības, ja ēka ir valsts aizsargājams kultūras piemineklis (tā daļa), kā arī "zaļā iepirkuma" principus; </t>
  </si>
  <si>
    <t xml:space="preserve">4. ir norādītas finansējuma saņēmēja grāmatvedības uzskaitē, ir identificējamas, nodalītas no pārējām izmaksām, ir pārbaudāmas, kā arī apliecinātas ar attiecīgiem attaisnojuma dokumentu oriģināliem vai dokumentu oriģinālu atvasinājumiem, kuri izgatavoti atbilstoši lietvedību regulējošajos normatīvajos aktos noteiktajām dokumentu izstrādes un noformēšanas prasībām.  </t>
  </si>
  <si>
    <t>5. ir iekļautas finansējuma saņēmēja aktīvos kā amortizējamie ilgtermiņa ieguldījumi un vismaz piecus gadus pēc projekta īstenošanas paliks finansējuma saņēmēja īpašumā;</t>
  </si>
  <si>
    <t>kā arī apliecinu, ka:</t>
  </si>
  <si>
    <t xml:space="preserve">7. maksājuma pieprasījumam pievienoto dokumentu kopijas un maksājuma pieprasījuma elektroniskā versija atbilst oriģināliem;  </t>
  </si>
  <si>
    <t xml:space="preserve">8. projekta iesniegumā paredzētās aktivitātes nav un netiks iesniegtas līdzfinansēšanai citu finansējuma programmu ietvaros no citiem finanšu instrumentiem, Eiropas Savienības vai ārvalstu finanšu palīdzības līdzekļiem; </t>
  </si>
  <si>
    <t>9. ēkām, kurās tiek veiktas projekta aktivitātes, nav mainīta īpašuma forma, tās tiek izmantotas vienīgi augstākās izglītības iestādes funkciju nodrošināšanai, nav izīrētas trešajām personām saimnieciskās darbības veikšanai;</t>
  </si>
  <si>
    <t>10. visi ar projekta īstenošanu saistīto dokumentu orģināli tiks glabāti vismaz desmit gadus pēc projekta īstenošanas pabeigšanas.</t>
  </si>
  <si>
    <t xml:space="preserve">                                                                                   (amats, paraksts un tā atšifrējums)                        </t>
  </si>
  <si>
    <r>
      <t xml:space="preserve">Klimatu pārmaiņu finanšu instrumenta finansējuma saņēmējs  </t>
    </r>
    <r>
      <rPr>
        <sz val="12"/>
        <color indexed="8"/>
        <rFont val="Times New Roman"/>
        <family val="1"/>
      </rPr>
      <t>_____________________________________</t>
    </r>
  </si>
  <si>
    <t>3. KLIMATU PĀRMAIŅU FINANŠU INSTRUMENTA FINANSĒJUMA SAŅĒMĒJS</t>
  </si>
  <si>
    <t>Kompleksi risinājumi siltumnīcefekta gāzu emisiju samazināšanai ražošanas ēkās</t>
  </si>
  <si>
    <t>1. Konsultāciju tehniskās dokumentācijas izstrādei izmaksas, projekta būvuzraudzības un autoruzraudzības izmaksas</t>
  </si>
  <si>
    <t>2. Rekonstrukcijas vai vienkāršotās renovācijas būvdarbu izmaksas</t>
  </si>
  <si>
    <t>3. Ieguldījumu izmaksas esošajās ražošanas tehnoloģiskajās iekārtās</t>
  </si>
  <si>
    <t>4. Ieguldījumu izmaksas atjaunojamo enerģijas avotu izmantošanai</t>
  </si>
  <si>
    <t>5. Neparedzētās izmaksas</t>
  </si>
  <si>
    <t>4.1.</t>
  </si>
  <si>
    <t xml:space="preserve">6. ir veiktas ievērojot Latvijas Republikas normatīvo aktu prasības, t.sk. Iipirkuma, valsts atbalsta un vides aizsardzības jomā, </t>
  </si>
  <si>
    <t>KPFI-6/100</t>
  </si>
  <si>
    <t>01.06.2011</t>
  </si>
  <si>
    <t>31.08.2011</t>
  </si>
  <si>
    <t>Energoefektivitātes paaugstināšana SIA "ABCDEF" ražošanas ēkā Rīgā, Brīvības ielā 1</t>
  </si>
  <si>
    <t>SIA "ABCDEF"</t>
  </si>
  <si>
    <t>Komersants</t>
  </si>
  <si>
    <t>Brīvīvas iela 1, Rīga</t>
  </si>
  <si>
    <t>+37166677788</t>
  </si>
  <si>
    <t>LV44TBNKA5555577776</t>
  </si>
  <si>
    <t>AS "Banka"</t>
  </si>
  <si>
    <t>Jānis Bērziņš</t>
  </si>
  <si>
    <t>+37122233344</t>
  </si>
  <si>
    <t xml:space="preserve">janis.berzins@abcdef.lv </t>
  </si>
  <si>
    <t>Aina Liepiņa</t>
  </si>
  <si>
    <t>+37167223344</t>
  </si>
  <si>
    <t xml:space="preserve">aina.liepiņa@abcdef.lv </t>
  </si>
  <si>
    <t>-</t>
  </si>
  <si>
    <t>Būvuzraudzība</t>
  </si>
  <si>
    <t>SIA "Uzraugs"</t>
  </si>
  <si>
    <t>būvuzraudzība 2011.gada maijā</t>
  </si>
  <si>
    <t>05.04.2011.  Līgums Nr.3/2011</t>
  </si>
  <si>
    <t>30.05.2011. p/n akts Nr.221</t>
  </si>
  <si>
    <t>30.05.2011. / Rēķins Nr.221</t>
  </si>
  <si>
    <t>01.06.2011./ MU Nr.4</t>
  </si>
  <si>
    <t>būvuzraudzība 2011.gada jūnijā</t>
  </si>
  <si>
    <t>05.04.2011. Līgums Nr.3/2011</t>
  </si>
  <si>
    <t>30.06.2011.   p/n akts Nr.222</t>
  </si>
  <si>
    <t>30.06.2011. / Rēķins Nr.222</t>
  </si>
  <si>
    <t>01.07.2011./ MU Nr.7</t>
  </si>
  <si>
    <t>būvuzraudzība 2011.gada jūlijā</t>
  </si>
  <si>
    <t>30.07.2011.  p/n akts Nr.223</t>
  </si>
  <si>
    <t>30.07.2011./ Rēķins Nr.223</t>
  </si>
  <si>
    <t>01.08.2011./ MU Nr.10</t>
  </si>
  <si>
    <t>2.4.</t>
  </si>
  <si>
    <t>Autoruzraudzība</t>
  </si>
  <si>
    <t>SIA "Projektētājs"</t>
  </si>
  <si>
    <t>autoruzraudzība 2011.gada maijā</t>
  </si>
  <si>
    <t>27.01.2011. Līgums Nr.1/2011</t>
  </si>
  <si>
    <t>30.05.2011.  p/n akts Nr.111</t>
  </si>
  <si>
    <t>30.05.2011. / Rēķins Nr.111</t>
  </si>
  <si>
    <t>01.06.2011./ MU Nr.3</t>
  </si>
  <si>
    <t>2.5.</t>
  </si>
  <si>
    <t>autoruzraudzība 2011.gada jūnijā</t>
  </si>
  <si>
    <t>30.06.2011.  p/n akts  Nr.112</t>
  </si>
  <si>
    <t>30.06.2011./ Rēķins Nr.112</t>
  </si>
  <si>
    <t>01.07.2011./ MU Nr.6</t>
  </si>
  <si>
    <t>2.6.</t>
  </si>
  <si>
    <t>autoruzraudzība 2011.gada jūlijā</t>
  </si>
  <si>
    <t>30.07.2011.  p/n akts Nr.113</t>
  </si>
  <si>
    <t>30.07.2011./ Rēķins Nr.113</t>
  </si>
  <si>
    <t>30.07.2011./ MU Nr.9</t>
  </si>
  <si>
    <t>Būvdarbi</t>
  </si>
  <si>
    <t>SIA "Izpildītājs"</t>
  </si>
  <si>
    <t>būvdarbi 2011.gada maijā</t>
  </si>
  <si>
    <t>05.04.2011.Uzņēmuma līgums Nr. 2/2011</t>
  </si>
  <si>
    <t>30.05.2011. / Nr.1</t>
  </si>
  <si>
    <t>30.05.2011./ Rēķins Nr.331</t>
  </si>
  <si>
    <t>01.06.2011./ MU Nr.5</t>
  </si>
  <si>
    <t>būvdarbi 2011.gada jūnijā</t>
  </si>
  <si>
    <t>30.06.2011.  / Nr.2</t>
  </si>
  <si>
    <t>30.06.2011./ Rēķins Nr.332</t>
  </si>
  <si>
    <t>01.07.2011./ MU Nr.8</t>
  </si>
  <si>
    <t>būvdarbi 2011.gada jūlijā</t>
  </si>
  <si>
    <t>30.07.2011.  / Nr.3</t>
  </si>
  <si>
    <t>30.07.2011./ Rēķins Nr.333</t>
  </si>
  <si>
    <t>01.08.2011./ MU Nr.11</t>
  </si>
  <si>
    <t>Neattiecināmie izdevumi - iekštelpu rekonstrukcija un apdare 18 099.70 LVL apmērā (bez PVN)</t>
  </si>
  <si>
    <t>5.1.</t>
  </si>
  <si>
    <t>Kopā</t>
  </si>
  <si>
    <t>Izdevumu pozīcija saskaņā ar projekta iesniegumu</t>
  </si>
  <si>
    <t>Preču/pakalpojumu/darbu saņemšanu apliecinošā dokumenta datums un numurs</t>
  </si>
  <si>
    <t>Izdevumus pamatojoša dokumenta datums un numurs</t>
  </si>
  <si>
    <t>Summa bez PVN</t>
  </si>
  <si>
    <t>Summa ar PVN</t>
  </si>
  <si>
    <t>Kopējie attiecināmie izdevumi</t>
  </si>
  <si>
    <t>1.Konsultāciju tehniskās dokumentācijas izstrādei izmaksas, projekta būvuzraudzības un autoruzraudzības izmaksas</t>
  </si>
  <si>
    <t>2.Rekonstrukcijas vai vienkāršotās renovācijas būvdarbu izmaksas</t>
  </si>
  <si>
    <t>3.Ieguldījumu izmaksas esošajās ražošanas tehnoloģiskajās iekārtās</t>
  </si>
  <si>
    <t xml:space="preserve">Attiecināmie izdevumi – kopā: </t>
  </si>
  <si>
    <t xml:space="preserve">KPFI finansējums (%): </t>
  </si>
  <si>
    <t xml:space="preserve">Privātais finansējums (%): </t>
  </si>
  <si>
    <r>
      <rPr>
        <sz val="10"/>
        <rFont val="Calibri"/>
        <family val="2"/>
      </rPr>
      <t>*</t>
    </r>
    <r>
      <rPr>
        <sz val="10"/>
        <rFont val="Times New Roman"/>
        <family val="1"/>
      </rPr>
      <t xml:space="preserve"> Atbilstoši projekta iesnieguma 5.5. sadaļas tabulai "Aktivitāšu izmaksu kopsavilkums"</t>
    </r>
  </si>
  <si>
    <t>Projekta līguma numurs</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</si>
</sst>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0"/>
    <numFmt numFmtId="165" formatCode="&quot;Yes&quot;;&quot;Yes&quot;;&quot;No&quot;"/>
    <numFmt numFmtId="166" formatCode="&quot;True&quot;;&quot;True&quot;;&quot;False&quot;"/>
    <numFmt numFmtId="167" formatCode="&quot;On&quot;;&quot;On&quot;;&quot;Off&quot;"/>
    <numFmt numFmtId="168" formatCode="[$€-2]\ #,##0.00_);[Red]\([$€-2]\ #,##0.00\)"/>
  </numFmts>
  <fonts count="87">
    <font>
      <sz val="10"/>
      <name val="Arial"/>
      <family val="0"/>
    </font>
    <font>
      <sz val="12"/>
      <color indexed="8"/>
      <name val="Times New Roman"/>
      <family val="2"/>
    </font>
    <font>
      <sz val="12"/>
      <name val="Times New Roman"/>
      <family val="1"/>
    </font>
    <font>
      <sz val="10"/>
      <name val="Times New Roman"/>
      <family val="1"/>
    </font>
    <font>
      <sz val="8"/>
      <name val="Arial"/>
      <family val="2"/>
    </font>
    <font>
      <b/>
      <sz val="12"/>
      <name val="Times New Roman"/>
      <family val="1"/>
    </font>
    <font>
      <b/>
      <sz val="11"/>
      <name val="Times New Roman"/>
      <family val="1"/>
    </font>
    <font>
      <sz val="11"/>
      <name val="Times New Roman"/>
      <family val="1"/>
    </font>
    <font>
      <vertAlign val="superscript"/>
      <sz val="12"/>
      <name val="Times New Roman"/>
      <family val="1"/>
    </font>
    <font>
      <sz val="11"/>
      <name val="Arial"/>
      <family val="2"/>
    </font>
    <font>
      <b/>
      <i/>
      <sz val="12"/>
      <name val="Times New Roman"/>
      <family val="1"/>
    </font>
    <font>
      <sz val="12"/>
      <color indexed="55"/>
      <name val="Times New Roman"/>
      <family val="1"/>
    </font>
    <font>
      <vertAlign val="superscript"/>
      <sz val="10"/>
      <name val="Times New Roman"/>
      <family val="1"/>
    </font>
    <font>
      <b/>
      <sz val="10"/>
      <name val="Times New Roman"/>
      <family val="1"/>
    </font>
    <font>
      <b/>
      <sz val="11"/>
      <color indexed="8"/>
      <name val="Times New Roman"/>
      <family val="1"/>
    </font>
    <font>
      <sz val="8"/>
      <name val="Times New Roman"/>
      <family val="1"/>
    </font>
    <font>
      <sz val="11"/>
      <name val="Times New Roman Baltic"/>
      <family val="0"/>
    </font>
    <font>
      <sz val="10.5"/>
      <name val="Times New Roman"/>
      <family val="1"/>
    </font>
    <font>
      <sz val="10.5"/>
      <name val="Calibri"/>
      <family val="2"/>
    </font>
    <font>
      <sz val="10"/>
      <name val="Calibri"/>
      <family val="2"/>
    </font>
    <font>
      <sz val="10"/>
      <name val="Times New Roman Baltic"/>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1"/>
      <color indexed="10"/>
      <name val="Times New Roman"/>
      <family val="1"/>
    </font>
    <font>
      <sz val="10"/>
      <color indexed="10"/>
      <name val="Arial"/>
      <family val="2"/>
    </font>
    <font>
      <i/>
      <sz val="12"/>
      <color indexed="30"/>
      <name val="Times New Roman"/>
      <family val="1"/>
    </font>
    <font>
      <i/>
      <sz val="12"/>
      <color indexed="40"/>
      <name val="Times New Roman"/>
      <family val="1"/>
    </font>
    <font>
      <i/>
      <sz val="10"/>
      <color indexed="40"/>
      <name val="Times New Roman"/>
      <family val="1"/>
    </font>
    <font>
      <sz val="10"/>
      <color indexed="12"/>
      <name val="Times New Roman Baltic"/>
      <family val="1"/>
    </font>
    <font>
      <sz val="10"/>
      <color indexed="12"/>
      <name val="Times New Roman"/>
      <family val="1"/>
    </font>
    <font>
      <sz val="11"/>
      <color indexed="12"/>
      <name val="Times New Roman Baltic"/>
      <family val="0"/>
    </font>
    <font>
      <sz val="11"/>
      <color indexed="12"/>
      <name val="Times New Roman"/>
      <family val="1"/>
    </font>
    <font>
      <sz val="10"/>
      <color indexed="12"/>
      <name val="Arial"/>
      <family val="2"/>
    </font>
    <font>
      <b/>
      <sz val="10"/>
      <color indexed="12"/>
      <name val="Times New Roman Baltic"/>
      <family val="0"/>
    </font>
    <font>
      <b/>
      <sz val="11"/>
      <color indexed="12"/>
      <name val="Times New Roman"/>
      <family val="1"/>
    </font>
    <font>
      <b/>
      <sz val="12"/>
      <color indexed="12"/>
      <name val="Times New Roman"/>
      <family val="1"/>
    </font>
    <font>
      <sz val="12"/>
      <color indexed="12"/>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1"/>
      <color rgb="FFFF0000"/>
      <name val="Times New Roman"/>
      <family val="1"/>
    </font>
    <font>
      <sz val="10"/>
      <color rgb="FFFF0000"/>
      <name val="Arial"/>
      <family val="2"/>
    </font>
    <font>
      <i/>
      <sz val="12"/>
      <color rgb="FF0070C0"/>
      <name val="Times New Roman"/>
      <family val="1"/>
    </font>
    <font>
      <i/>
      <sz val="12"/>
      <color rgb="FF00B0F0"/>
      <name val="Times New Roman"/>
      <family val="1"/>
    </font>
    <font>
      <i/>
      <sz val="10"/>
      <color rgb="FF00B0F0"/>
      <name val="Times New Roman"/>
      <family val="1"/>
    </font>
    <font>
      <sz val="10"/>
      <color rgb="FF0000CC"/>
      <name val="Times New Roman Baltic"/>
      <family val="1"/>
    </font>
    <font>
      <sz val="10"/>
      <color rgb="FF0000CC"/>
      <name val="Times New Roman"/>
      <family val="1"/>
    </font>
    <font>
      <sz val="11"/>
      <color rgb="FF0000CC"/>
      <name val="Times New Roman Baltic"/>
      <family val="0"/>
    </font>
    <font>
      <sz val="11"/>
      <color rgb="FF0000FF"/>
      <name val="Times New Roman"/>
      <family val="1"/>
    </font>
    <font>
      <sz val="10"/>
      <color rgb="FF0000FF"/>
      <name val="Arial"/>
      <family val="2"/>
    </font>
    <font>
      <sz val="10"/>
      <color rgb="FF0000FF"/>
      <name val="Times New Roman"/>
      <family val="1"/>
    </font>
    <font>
      <b/>
      <sz val="10"/>
      <color rgb="FF0000CC"/>
      <name val="Times New Roman Baltic"/>
      <family val="0"/>
    </font>
    <font>
      <sz val="11"/>
      <color rgb="FF1B13BD"/>
      <name val="Times New Roman"/>
      <family val="1"/>
    </font>
    <font>
      <b/>
      <sz val="11"/>
      <color rgb="FF1B13BD"/>
      <name val="Times New Roman"/>
      <family val="1"/>
    </font>
    <font>
      <sz val="12"/>
      <color rgb="FF1B13BD"/>
      <name val="Times New Roman"/>
      <family val="1"/>
    </font>
    <font>
      <b/>
      <sz val="12"/>
      <color rgb="FF1B13BD"/>
      <name val="Times New Roman"/>
      <family val="1"/>
    </font>
    <font>
      <sz val="10"/>
      <color rgb="FF1B13B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top style="thin"/>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top style="thin"/>
      <bottom style="medium"/>
    </border>
    <border>
      <left/>
      <right/>
      <top style="thin"/>
      <bottom style="medium"/>
    </border>
    <border>
      <left/>
      <right style="thin"/>
      <top style="thin"/>
      <bottom style="medium"/>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right style="thin"/>
      <top style="thin"/>
      <bottom>
        <color indexed="63"/>
      </bottom>
    </border>
    <border>
      <left style="thin"/>
      <right/>
      <top style="thin"/>
      <bottom/>
    </border>
    <border>
      <left style="thin"/>
      <right/>
      <top/>
      <bottom style="thin"/>
    </border>
    <border>
      <left/>
      <right style="thin"/>
      <top/>
      <bottom style="thin"/>
    </border>
    <border>
      <left style="medium"/>
      <right/>
      <top style="thin"/>
      <bottom style="thin"/>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1">
    <xf numFmtId="0" fontId="0" fillId="0" borderId="0" xfId="0" applyAlignment="1">
      <alignment/>
    </xf>
    <xf numFmtId="0" fontId="3" fillId="0" borderId="0" xfId="0" applyFont="1" applyAlignment="1">
      <alignment/>
    </xf>
    <xf numFmtId="0" fontId="13" fillId="0" borderId="0" xfId="0" applyFont="1" applyAlignment="1">
      <alignment/>
    </xf>
    <xf numFmtId="0" fontId="3" fillId="0" borderId="0" xfId="0" applyFont="1" applyFill="1" applyBorder="1" applyAlignment="1">
      <alignment/>
    </xf>
    <xf numFmtId="0" fontId="3" fillId="0" borderId="0" xfId="0" applyFont="1" applyFill="1" applyAlignment="1">
      <alignment/>
    </xf>
    <xf numFmtId="0" fontId="7" fillId="33" borderId="0" xfId="0" applyFont="1" applyFill="1" applyBorder="1" applyAlignment="1" applyProtection="1">
      <alignment vertical="center"/>
      <protection hidden="1"/>
    </xf>
    <xf numFmtId="164" fontId="7" fillId="33" borderId="0" xfId="0" applyNumberFormat="1" applyFont="1" applyFill="1" applyBorder="1" applyAlignment="1" applyProtection="1">
      <alignment vertical="center"/>
      <protection locked="0"/>
    </xf>
    <xf numFmtId="0" fontId="3" fillId="33" borderId="0" xfId="56" applyFont="1" applyFill="1" applyAlignment="1">
      <alignment vertical="center"/>
      <protection/>
    </xf>
    <xf numFmtId="0" fontId="7" fillId="33" borderId="0" xfId="56" applyFont="1" applyFill="1" applyAlignment="1">
      <alignment vertical="center"/>
      <protection/>
    </xf>
    <xf numFmtId="0" fontId="6" fillId="33" borderId="0" xfId="56" applyFont="1" applyFill="1" applyAlignment="1">
      <alignment vertical="center"/>
      <protection/>
    </xf>
    <xf numFmtId="10" fontId="7" fillId="0" borderId="0" xfId="0" applyNumberFormat="1" applyFont="1" applyBorder="1" applyAlignment="1">
      <alignment horizontal="center" vertical="center"/>
    </xf>
    <xf numFmtId="4" fontId="7" fillId="0" borderId="0" xfId="0" applyNumberFormat="1" applyFont="1" applyBorder="1" applyAlignment="1">
      <alignment horizontal="center" vertical="center"/>
    </xf>
    <xf numFmtId="0" fontId="70" fillId="0" borderId="0" xfId="0" applyFont="1" applyFill="1" applyAlignment="1">
      <alignment horizontal="right" vertical="center" wrapText="1"/>
    </xf>
    <xf numFmtId="0" fontId="70" fillId="0" borderId="0" xfId="0" applyFont="1" applyFill="1" applyBorder="1" applyAlignment="1">
      <alignment horizontal="right" vertical="center" wrapText="1"/>
    </xf>
    <xf numFmtId="0" fontId="3" fillId="33" borderId="0" xfId="0" applyFont="1" applyFill="1" applyAlignment="1">
      <alignment horizontal="right" vertical="center"/>
    </xf>
    <xf numFmtId="0" fontId="3" fillId="33" borderId="0" xfId="0" applyFont="1" applyFill="1" applyAlignment="1">
      <alignment vertical="center"/>
    </xf>
    <xf numFmtId="0" fontId="3" fillId="33" borderId="0" xfId="0" applyFont="1" applyFill="1" applyBorder="1" applyAlignment="1">
      <alignment horizontal="right" vertical="center"/>
    </xf>
    <xf numFmtId="0" fontId="7" fillId="33" borderId="0" xfId="0" applyFont="1" applyFill="1" applyAlignment="1">
      <alignment horizontal="right" vertical="center"/>
    </xf>
    <xf numFmtId="49" fontId="7" fillId="33" borderId="0" xfId="0" applyNumberFormat="1" applyFont="1" applyFill="1" applyBorder="1" applyAlignment="1" applyProtection="1">
      <alignment horizontal="left" vertical="center"/>
      <protection hidden="1"/>
    </xf>
    <xf numFmtId="0" fontId="7" fillId="33" borderId="0" xfId="0" applyFont="1" applyFill="1" applyAlignment="1">
      <alignment vertical="center"/>
    </xf>
    <xf numFmtId="0" fontId="9" fillId="33" borderId="0" xfId="0" applyFont="1" applyFill="1" applyBorder="1" applyAlignment="1">
      <alignment vertical="center"/>
    </xf>
    <xf numFmtId="0" fontId="3" fillId="33" borderId="0" xfId="0" applyFont="1" applyFill="1" applyBorder="1" applyAlignment="1">
      <alignment vertical="center"/>
    </xf>
    <xf numFmtId="0" fontId="7" fillId="33" borderId="0" xfId="0" applyFont="1" applyFill="1" applyAlignment="1">
      <alignment vertical="center"/>
    </xf>
    <xf numFmtId="0" fontId="7" fillId="33" borderId="10" xfId="0" applyFont="1" applyFill="1" applyBorder="1" applyAlignment="1" applyProtection="1">
      <alignment vertical="center"/>
      <protection hidden="1"/>
    </xf>
    <xf numFmtId="0" fontId="3" fillId="33" borderId="0" xfId="0" applyFont="1" applyFill="1" applyAlignment="1">
      <alignment vertical="center"/>
    </xf>
    <xf numFmtId="0" fontId="7" fillId="33" borderId="0" xfId="0" applyFont="1" applyFill="1" applyAlignment="1">
      <alignment horizontal="right" vertical="center"/>
    </xf>
    <xf numFmtId="0" fontId="5" fillId="33" borderId="0" xfId="0" applyFont="1" applyFill="1" applyBorder="1" applyAlignment="1">
      <alignment vertical="center"/>
    </xf>
    <xf numFmtId="0" fontId="0" fillId="0" borderId="0" xfId="0" applyBorder="1" applyAlignment="1">
      <alignment vertical="center"/>
    </xf>
    <xf numFmtId="0" fontId="6" fillId="34" borderId="0" xfId="0" applyFont="1" applyFill="1" applyAlignment="1">
      <alignment horizontal="left" vertical="center"/>
    </xf>
    <xf numFmtId="0" fontId="7" fillId="34" borderId="0" xfId="0" applyFont="1" applyFill="1" applyBorder="1" applyAlignment="1">
      <alignment horizontal="right" vertical="center"/>
    </xf>
    <xf numFmtId="0" fontId="71" fillId="0" borderId="0" xfId="0" applyFont="1" applyFill="1" applyBorder="1" applyAlignment="1">
      <alignment vertical="center"/>
    </xf>
    <xf numFmtId="0" fontId="69" fillId="0" borderId="0" xfId="0" applyFont="1" applyFill="1" applyBorder="1" applyAlignment="1">
      <alignment vertical="center" wrapText="1"/>
    </xf>
    <xf numFmtId="2" fontId="70" fillId="0" borderId="0" xfId="0" applyNumberFormat="1" applyFont="1" applyFill="1" applyBorder="1" applyAlignment="1">
      <alignment horizontal="center" vertical="center"/>
    </xf>
    <xf numFmtId="0" fontId="6" fillId="34" borderId="0" xfId="0" applyFont="1" applyFill="1" applyAlignment="1">
      <alignment horizontal="right" vertical="center"/>
    </xf>
    <xf numFmtId="0" fontId="2" fillId="34" borderId="0" xfId="0" applyFont="1" applyFill="1" applyBorder="1" applyAlignment="1">
      <alignment vertical="center" wrapText="1"/>
    </xf>
    <xf numFmtId="0" fontId="2" fillId="34" borderId="0" xfId="0" applyFont="1" applyFill="1" applyAlignment="1">
      <alignment vertical="center" wrapText="1"/>
    </xf>
    <xf numFmtId="0" fontId="2" fillId="34" borderId="0" xfId="0" applyFont="1" applyFill="1" applyBorder="1" applyAlignment="1">
      <alignment horizontal="righ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lignment vertical="center" wrapText="1"/>
    </xf>
    <xf numFmtId="0" fontId="0" fillId="0" borderId="0" xfId="0" applyFill="1" applyBorder="1" applyAlignment="1">
      <alignment vertical="center"/>
    </xf>
    <xf numFmtId="0" fontId="5" fillId="0" borderId="0" xfId="0" applyFont="1" applyBorder="1" applyAlignment="1">
      <alignment horizontal="center" vertical="center"/>
    </xf>
    <xf numFmtId="0" fontId="10" fillId="0" borderId="0"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wrapText="1"/>
    </xf>
    <xf numFmtId="0" fontId="3"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justify" vertical="center"/>
    </xf>
    <xf numFmtId="0" fontId="2" fillId="0" borderId="0" xfId="0" applyNumberFormat="1" applyFont="1" applyAlignment="1">
      <alignment horizontal="justify" vertical="center" wrapText="1"/>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3" fillId="0" borderId="0" xfId="0" applyFont="1" applyFill="1" applyAlignment="1">
      <alignment vertical="center"/>
    </xf>
    <xf numFmtId="0" fontId="6" fillId="33" borderId="0" xfId="0" applyFont="1" applyFill="1" applyBorder="1" applyAlignment="1" applyProtection="1">
      <alignment vertical="center"/>
      <protection hidden="1"/>
    </xf>
    <xf numFmtId="0" fontId="9" fillId="33" borderId="0" xfId="0" applyFont="1" applyFill="1" applyAlignment="1">
      <alignment vertical="center"/>
    </xf>
    <xf numFmtId="0" fontId="7" fillId="33" borderId="11" xfId="0" applyFont="1" applyFill="1" applyBorder="1" applyAlignment="1">
      <alignment horizontal="center" vertical="center"/>
    </xf>
    <xf numFmtId="0" fontId="7" fillId="33" borderId="0" xfId="0" applyFont="1" applyFill="1" applyAlignment="1">
      <alignment vertical="center" wrapText="1"/>
    </xf>
    <xf numFmtId="0" fontId="7" fillId="33" borderId="12" xfId="0" applyFont="1" applyFill="1" applyBorder="1" applyAlignment="1">
      <alignment vertical="center" wrapText="1"/>
    </xf>
    <xf numFmtId="4" fontId="2" fillId="0" borderId="0" xfId="0" applyNumberFormat="1" applyFont="1" applyFill="1" applyBorder="1" applyAlignment="1">
      <alignment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Fill="1" applyAlignment="1">
      <alignment horizontal="center" wrapText="1"/>
    </xf>
    <xf numFmtId="0" fontId="6" fillId="33" borderId="0" xfId="0" applyFont="1" applyFill="1" applyBorder="1" applyAlignment="1" applyProtection="1">
      <alignment vertical="center"/>
      <protection hidden="1"/>
    </xf>
    <xf numFmtId="0" fontId="9" fillId="33" borderId="0" xfId="0" applyFont="1" applyFill="1" applyAlignment="1">
      <alignment vertical="center"/>
    </xf>
    <xf numFmtId="0" fontId="7" fillId="33" borderId="11" xfId="0" applyFont="1" applyFill="1" applyBorder="1" applyAlignment="1">
      <alignment horizontal="right" vertical="center"/>
    </xf>
    <xf numFmtId="0" fontId="72" fillId="33" borderId="0" xfId="0" applyFont="1" applyFill="1" applyAlignment="1">
      <alignment vertical="center"/>
    </xf>
    <xf numFmtId="0" fontId="73" fillId="33" borderId="0" xfId="0" applyFont="1" applyFill="1" applyAlignment="1">
      <alignment vertical="center"/>
    </xf>
    <xf numFmtId="0" fontId="74" fillId="33" borderId="0" xfId="0" applyFont="1" applyFill="1" applyAlignment="1">
      <alignment vertical="center"/>
    </xf>
    <xf numFmtId="0" fontId="2" fillId="0" borderId="0" xfId="0" applyFont="1" applyAlignment="1">
      <alignment vertical="center" wrapText="1"/>
    </xf>
    <xf numFmtId="0" fontId="1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20" fillId="0" borderId="13" xfId="0" applyFont="1" applyBorder="1" applyAlignment="1">
      <alignment horizontal="center" vertical="center"/>
    </xf>
    <xf numFmtId="0" fontId="0" fillId="0" borderId="13" xfId="0" applyBorder="1" applyAlignment="1">
      <alignment horizontal="center" vertical="center"/>
    </xf>
    <xf numFmtId="2" fontId="0" fillId="0" borderId="13" xfId="0" applyNumberFormat="1" applyBorder="1" applyAlignment="1">
      <alignment horizontal="center" vertical="center"/>
    </xf>
    <xf numFmtId="0" fontId="3" fillId="0" borderId="13" xfId="0" applyFont="1" applyBorder="1" applyAlignment="1">
      <alignment vertical="center"/>
    </xf>
    <xf numFmtId="0" fontId="75" fillId="0" borderId="13" xfId="0" applyFont="1" applyBorder="1" applyAlignment="1">
      <alignment horizontal="center" vertical="center" wrapText="1"/>
    </xf>
    <xf numFmtId="4" fontId="75" fillId="0" borderId="13" xfId="0" applyNumberFormat="1" applyFont="1" applyBorder="1" applyAlignment="1">
      <alignment horizontal="center" vertical="center" wrapText="1"/>
    </xf>
    <xf numFmtId="0" fontId="76" fillId="0" borderId="13" xfId="0" applyFont="1" applyBorder="1" applyAlignment="1">
      <alignment vertical="center" wrapText="1"/>
    </xf>
    <xf numFmtId="0" fontId="3" fillId="0" borderId="0" xfId="0" applyFont="1" applyFill="1" applyAlignment="1">
      <alignment vertical="center"/>
    </xf>
    <xf numFmtId="0" fontId="77" fillId="0" borderId="13" xfId="0" applyFont="1" applyFill="1" applyBorder="1" applyAlignment="1">
      <alignment horizontal="center" vertical="center" wrapText="1"/>
    </xf>
    <xf numFmtId="4" fontId="77" fillId="0" borderId="13" xfId="0" applyNumberFormat="1" applyFont="1" applyFill="1" applyBorder="1" applyAlignment="1">
      <alignment horizontal="center" vertical="center" wrapText="1"/>
    </xf>
    <xf numFmtId="4" fontId="75" fillId="0" borderId="13" xfId="0" applyNumberFormat="1" applyFont="1" applyBorder="1" applyAlignment="1">
      <alignment horizontal="left" vertical="center" wrapText="1"/>
    </xf>
    <xf numFmtId="0" fontId="78" fillId="0" borderId="13" xfId="0" applyFont="1" applyBorder="1" applyAlignment="1">
      <alignment horizontal="center" vertical="center"/>
    </xf>
    <xf numFmtId="0" fontId="78" fillId="0" borderId="13" xfId="0" applyFont="1" applyBorder="1" applyAlignment="1">
      <alignment horizontal="center" vertical="center" wrapText="1"/>
    </xf>
    <xf numFmtId="2" fontId="78" fillId="0" borderId="13" xfId="0" applyNumberFormat="1" applyFont="1" applyBorder="1" applyAlignment="1">
      <alignment horizontal="center" vertical="center" wrapText="1"/>
    </xf>
    <xf numFmtId="0" fontId="79" fillId="0" borderId="13" xfId="0" applyFont="1" applyBorder="1" applyAlignment="1">
      <alignment horizontal="center" vertical="center"/>
    </xf>
    <xf numFmtId="0" fontId="80" fillId="0" borderId="13" xfId="0" applyFont="1" applyBorder="1" applyAlignment="1">
      <alignment horizontal="center" vertical="center"/>
    </xf>
    <xf numFmtId="2" fontId="80" fillId="0" borderId="13" xfId="0" applyNumberFormat="1" applyFont="1" applyBorder="1" applyAlignment="1">
      <alignment horizontal="center" vertical="center"/>
    </xf>
    <xf numFmtId="0" fontId="7" fillId="0" borderId="13" xfId="0" applyFont="1" applyBorder="1" applyAlignment="1">
      <alignment horizontal="center" vertical="center"/>
    </xf>
    <xf numFmtId="4" fontId="81" fillId="0" borderId="13" xfId="0" applyNumberFormat="1" applyFont="1" applyBorder="1" applyAlignment="1">
      <alignment horizontal="center" vertical="center" wrapText="1"/>
    </xf>
    <xf numFmtId="0" fontId="13" fillId="0" borderId="13" xfId="0" applyFont="1" applyBorder="1" applyAlignment="1">
      <alignment vertical="center"/>
    </xf>
    <xf numFmtId="4" fontId="81" fillId="0" borderId="14" xfId="0" applyNumberFormat="1" applyFont="1" applyBorder="1" applyAlignment="1">
      <alignment horizontal="center" vertical="center" wrapText="1"/>
    </xf>
    <xf numFmtId="3" fontId="81" fillId="0" borderId="13" xfId="0" applyNumberFormat="1" applyFont="1" applyBorder="1" applyAlignment="1">
      <alignment horizontal="center" vertical="center" wrapText="1"/>
    </xf>
    <xf numFmtId="0" fontId="3" fillId="0" borderId="0" xfId="0" applyFont="1" applyFill="1" applyBorder="1" applyAlignment="1">
      <alignment vertical="center"/>
    </xf>
    <xf numFmtId="0" fontId="17" fillId="35" borderId="13" xfId="0" applyFont="1" applyFill="1" applyBorder="1" applyAlignment="1">
      <alignment horizontal="center" vertical="center" wrapText="1"/>
    </xf>
    <xf numFmtId="0" fontId="7" fillId="35" borderId="13" xfId="0" applyFont="1" applyFill="1" applyBorder="1" applyAlignment="1">
      <alignment horizontal="center" vertical="center"/>
    </xf>
    <xf numFmtId="0" fontId="3" fillId="33" borderId="0" xfId="0" applyFont="1" applyFill="1" applyBorder="1" applyAlignment="1">
      <alignment vertical="center"/>
    </xf>
    <xf numFmtId="4" fontId="82" fillId="34" borderId="13" xfId="0" applyNumberFormat="1" applyFont="1" applyFill="1" applyBorder="1" applyAlignment="1">
      <alignment horizontal="center" vertical="center"/>
    </xf>
    <xf numFmtId="4" fontId="83" fillId="34" borderId="13" xfId="0" applyNumberFormat="1" applyFont="1" applyFill="1" applyBorder="1" applyAlignment="1">
      <alignment horizontal="center" vertical="center"/>
    </xf>
    <xf numFmtId="4" fontId="82" fillId="34" borderId="15" xfId="0" applyNumberFormat="1" applyFont="1" applyFill="1" applyBorder="1" applyAlignment="1">
      <alignment horizontal="center" vertical="center"/>
    </xf>
    <xf numFmtId="4" fontId="83" fillId="0" borderId="13" xfId="0" applyNumberFormat="1" applyFont="1" applyBorder="1" applyAlignment="1">
      <alignment horizontal="center" vertical="center"/>
    </xf>
    <xf numFmtId="10" fontId="83" fillId="0" borderId="13" xfId="0" applyNumberFormat="1" applyFont="1" applyBorder="1" applyAlignment="1">
      <alignment horizontal="center" vertical="center"/>
    </xf>
    <xf numFmtId="4" fontId="83" fillId="0" borderId="13" xfId="0" applyNumberFormat="1" applyFont="1" applyFill="1" applyBorder="1" applyAlignment="1">
      <alignment horizontal="center" vertical="center"/>
    </xf>
    <xf numFmtId="4" fontId="83" fillId="0" borderId="16" xfId="0" applyNumberFormat="1" applyFont="1" applyFill="1" applyBorder="1" applyAlignment="1">
      <alignment horizontal="center" vertical="center"/>
    </xf>
    <xf numFmtId="4" fontId="3" fillId="35" borderId="13" xfId="0" applyNumberFormat="1" applyFont="1" applyFill="1" applyBorder="1" applyAlignment="1">
      <alignment horizontal="center" vertical="center" wrapText="1"/>
    </xf>
    <xf numFmtId="0" fontId="13" fillId="0" borderId="12" xfId="0" applyFont="1" applyBorder="1" applyAlignment="1">
      <alignment vertical="center"/>
    </xf>
    <xf numFmtId="0" fontId="13" fillId="0" borderId="11" xfId="0" applyFont="1" applyBorder="1" applyAlignment="1">
      <alignment vertical="center"/>
    </xf>
    <xf numFmtId="0" fontId="2" fillId="0" borderId="0" xfId="0" applyFont="1" applyFill="1" applyBorder="1" applyAlignment="1">
      <alignment vertical="center"/>
    </xf>
    <xf numFmtId="0" fontId="16" fillId="33" borderId="17" xfId="56" applyFont="1" applyFill="1" applyBorder="1" applyAlignment="1">
      <alignment vertical="center"/>
      <protection/>
    </xf>
    <xf numFmtId="0" fontId="0" fillId="0" borderId="18" xfId="0" applyBorder="1" applyAlignment="1">
      <alignment vertical="center"/>
    </xf>
    <xf numFmtId="0" fontId="0" fillId="0" borderId="19" xfId="0" applyBorder="1" applyAlignment="1">
      <alignment vertical="center"/>
    </xf>
    <xf numFmtId="0" fontId="83" fillId="33" borderId="15" xfId="0" applyFont="1" applyFill="1" applyBorder="1" applyAlignment="1" applyProtection="1">
      <alignment horizontal="left" vertical="center" wrapText="1"/>
      <protection locked="0"/>
    </xf>
    <xf numFmtId="0" fontId="83" fillId="33" borderId="20" xfId="0" applyFont="1" applyFill="1" applyBorder="1" applyAlignment="1" applyProtection="1">
      <alignment horizontal="left" vertical="center" wrapText="1"/>
      <protection locked="0"/>
    </xf>
    <xf numFmtId="0" fontId="83" fillId="33" borderId="21" xfId="0" applyFont="1" applyFill="1" applyBorder="1" applyAlignment="1" applyProtection="1">
      <alignment horizontal="left" vertical="center" wrapText="1"/>
      <protection locked="0"/>
    </xf>
    <xf numFmtId="0" fontId="6" fillId="33" borderId="0" xfId="0" applyFont="1" applyFill="1" applyBorder="1" applyAlignment="1" applyProtection="1">
      <alignment vertical="center"/>
      <protection hidden="1"/>
    </xf>
    <xf numFmtId="0" fontId="6" fillId="33" borderId="15" xfId="0" applyFont="1" applyFill="1" applyBorder="1" applyAlignment="1" applyProtection="1">
      <alignment horizontal="left" vertical="center" wrapText="1"/>
      <protection hidden="1"/>
    </xf>
    <xf numFmtId="0" fontId="6" fillId="33" borderId="20" xfId="0" applyFont="1" applyFill="1" applyBorder="1" applyAlignment="1" applyProtection="1">
      <alignment horizontal="left" vertical="center" wrapText="1"/>
      <protection hidden="1"/>
    </xf>
    <xf numFmtId="0" fontId="6" fillId="33" borderId="21" xfId="0" applyFont="1" applyFill="1" applyBorder="1" applyAlignment="1" applyProtection="1">
      <alignment horizontal="left" vertical="center" wrapText="1"/>
      <protection hidden="1"/>
    </xf>
    <xf numFmtId="0" fontId="16" fillId="33" borderId="22" xfId="56" applyFont="1" applyFill="1" applyBorder="1" applyAlignment="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16" fillId="33" borderId="15" xfId="56" applyFont="1" applyFill="1" applyBorder="1" applyAlignment="1">
      <alignment vertical="center"/>
      <protection/>
    </xf>
    <xf numFmtId="0" fontId="0" fillId="0" borderId="20" xfId="0" applyBorder="1" applyAlignment="1">
      <alignment vertical="center"/>
    </xf>
    <xf numFmtId="0" fontId="0" fillId="0" borderId="21" xfId="0" applyBorder="1" applyAlignment="1">
      <alignment vertical="center"/>
    </xf>
    <xf numFmtId="0" fontId="16" fillId="33" borderId="15" xfId="56" applyFont="1" applyFill="1" applyBorder="1" applyAlignment="1">
      <alignment horizontal="center" vertical="center"/>
      <protection/>
    </xf>
    <xf numFmtId="0" fontId="16" fillId="33" borderId="20" xfId="56" applyFont="1" applyFill="1" applyBorder="1" applyAlignment="1">
      <alignment horizontal="center" vertical="center"/>
      <protection/>
    </xf>
    <xf numFmtId="0" fontId="16" fillId="33" borderId="25" xfId="56" applyFont="1" applyFill="1" applyBorder="1" applyAlignment="1">
      <alignment horizontal="center" vertical="center"/>
      <protection/>
    </xf>
    <xf numFmtId="0" fontId="7" fillId="33" borderId="10" xfId="0" applyFont="1" applyFill="1" applyBorder="1" applyAlignment="1" applyProtection="1">
      <alignment horizontal="center" vertical="center"/>
      <protection hidden="1"/>
    </xf>
    <xf numFmtId="0" fontId="3" fillId="33" borderId="0" xfId="0" applyFont="1" applyFill="1" applyAlignment="1">
      <alignment horizontal="right" vertical="center" wrapText="1"/>
    </xf>
    <xf numFmtId="0" fontId="84" fillId="33" borderId="26" xfId="0" applyFont="1" applyFill="1" applyBorder="1" applyAlignment="1">
      <alignment horizontal="center" vertical="center" wrapText="1"/>
    </xf>
    <xf numFmtId="0" fontId="84" fillId="33" borderId="16" xfId="0" applyFont="1" applyFill="1" applyBorder="1" applyAlignment="1">
      <alignment horizontal="center" vertical="center"/>
    </xf>
    <xf numFmtId="0" fontId="84" fillId="33" borderId="27" xfId="0" applyFont="1" applyFill="1" applyBorder="1" applyAlignment="1">
      <alignment horizontal="center" vertical="center"/>
    </xf>
    <xf numFmtId="0" fontId="7" fillId="33" borderId="0" xfId="0" applyFont="1" applyFill="1" applyBorder="1" applyAlignment="1">
      <alignment horizontal="center" vertical="center"/>
    </xf>
    <xf numFmtId="4" fontId="85" fillId="33" borderId="13" xfId="0" applyNumberFormat="1" applyFont="1" applyFill="1" applyBorder="1" applyAlignment="1">
      <alignment horizontal="center" vertical="center"/>
    </xf>
    <xf numFmtId="0" fontId="6" fillId="33" borderId="12" xfId="0" applyFont="1" applyFill="1" applyBorder="1" applyAlignment="1">
      <alignment horizontal="center" vertical="center"/>
    </xf>
    <xf numFmtId="0" fontId="7" fillId="33" borderId="15" xfId="0" applyFont="1" applyFill="1" applyBorder="1" applyAlignment="1" applyProtection="1">
      <alignment horizontal="left" vertical="center" wrapText="1"/>
      <protection locked="0"/>
    </xf>
    <xf numFmtId="0" fontId="7" fillId="33" borderId="20" xfId="0" applyFont="1" applyFill="1" applyBorder="1" applyAlignment="1" applyProtection="1">
      <alignment horizontal="left" vertical="center" wrapText="1"/>
      <protection locked="0"/>
    </xf>
    <xf numFmtId="0" fontId="7" fillId="33" borderId="21" xfId="0" applyFont="1" applyFill="1" applyBorder="1" applyAlignment="1" applyProtection="1">
      <alignment horizontal="left" vertical="center" wrapText="1"/>
      <protection locked="0"/>
    </xf>
    <xf numFmtId="4" fontId="82" fillId="33" borderId="28" xfId="0" applyNumberFormat="1" applyFont="1" applyFill="1" applyBorder="1" applyAlignment="1">
      <alignment horizontal="center" vertical="center"/>
    </xf>
    <xf numFmtId="4" fontId="82" fillId="33" borderId="10" xfId="0" applyNumberFormat="1" applyFont="1" applyFill="1" applyBorder="1" applyAlignment="1">
      <alignment horizontal="center" vertical="center"/>
    </xf>
    <xf numFmtId="4" fontId="82" fillId="33" borderId="29" xfId="0" applyNumberFormat="1" applyFont="1" applyFill="1" applyBorder="1" applyAlignment="1">
      <alignment horizontal="center" vertical="center"/>
    </xf>
    <xf numFmtId="4" fontId="83" fillId="33" borderId="15" xfId="0" applyNumberFormat="1" applyFont="1" applyFill="1" applyBorder="1" applyAlignment="1">
      <alignment horizontal="center" vertical="center" wrapText="1"/>
    </xf>
    <xf numFmtId="4" fontId="83" fillId="33" borderId="20" xfId="0" applyNumberFormat="1" applyFont="1" applyFill="1" applyBorder="1" applyAlignment="1">
      <alignment horizontal="center" vertical="center"/>
    </xf>
    <xf numFmtId="4" fontId="83" fillId="33" borderId="21" xfId="0" applyNumberFormat="1" applyFont="1" applyFill="1" applyBorder="1" applyAlignment="1">
      <alignment horizontal="center" vertical="center"/>
    </xf>
    <xf numFmtId="49" fontId="83" fillId="33" borderId="15" xfId="0" applyNumberFormat="1" applyFont="1" applyFill="1" applyBorder="1" applyAlignment="1" applyProtection="1">
      <alignment horizontal="left" vertical="center" wrapText="1"/>
      <protection locked="0"/>
    </xf>
    <xf numFmtId="49" fontId="83" fillId="33" borderId="20" xfId="0" applyNumberFormat="1" applyFont="1" applyFill="1" applyBorder="1" applyAlignment="1" applyProtection="1">
      <alignment horizontal="left" vertical="center" wrapText="1"/>
      <protection locked="0"/>
    </xf>
    <xf numFmtId="49" fontId="83" fillId="33" borderId="21" xfId="0" applyNumberFormat="1" applyFont="1" applyFill="1" applyBorder="1" applyAlignment="1" applyProtection="1">
      <alignment horizontal="left" vertical="center" wrapText="1"/>
      <protection locked="0"/>
    </xf>
    <xf numFmtId="0" fontId="5" fillId="33" borderId="0" xfId="0" applyFont="1" applyFill="1" applyBorder="1" applyAlignment="1" applyProtection="1">
      <alignment horizontal="center" vertical="center"/>
      <protection hidden="1"/>
    </xf>
    <xf numFmtId="0" fontId="7" fillId="33" borderId="0" xfId="0" applyFont="1" applyFill="1" applyAlignment="1">
      <alignment horizontal="left" vertical="center" wrapText="1"/>
    </xf>
    <xf numFmtId="0" fontId="9" fillId="33" borderId="0" xfId="0" applyFont="1" applyFill="1" applyAlignment="1">
      <alignment vertical="center"/>
    </xf>
    <xf numFmtId="0" fontId="7" fillId="33" borderId="11" xfId="0" applyFont="1" applyFill="1" applyBorder="1" applyAlignment="1">
      <alignment horizontal="center" vertical="center"/>
    </xf>
    <xf numFmtId="0" fontId="85" fillId="33" borderId="15" xfId="0" applyFont="1" applyFill="1" applyBorder="1" applyAlignment="1">
      <alignment horizontal="center" vertical="center" wrapText="1"/>
    </xf>
    <xf numFmtId="0" fontId="85" fillId="33" borderId="20" xfId="0" applyFont="1" applyFill="1" applyBorder="1" applyAlignment="1">
      <alignment horizontal="center" vertical="center" wrapText="1"/>
    </xf>
    <xf numFmtId="0" fontId="85" fillId="33" borderId="21" xfId="0" applyFont="1" applyFill="1" applyBorder="1" applyAlignment="1">
      <alignment horizontal="center" vertical="center" wrapText="1"/>
    </xf>
    <xf numFmtId="0" fontId="16" fillId="33" borderId="30" xfId="56" applyFont="1" applyFill="1" applyBorder="1" applyAlignment="1">
      <alignment horizontal="left" vertical="center"/>
      <protection/>
    </xf>
    <xf numFmtId="0" fontId="16" fillId="33" borderId="20" xfId="56" applyFont="1" applyFill="1" applyBorder="1" applyAlignment="1">
      <alignment horizontal="left" vertical="center"/>
      <protection/>
    </xf>
    <xf numFmtId="0" fontId="16" fillId="33" borderId="21" xfId="56" applyFont="1" applyFill="1" applyBorder="1" applyAlignment="1">
      <alignment horizontal="left" vertical="center"/>
      <protection/>
    </xf>
    <xf numFmtId="49" fontId="83" fillId="33" borderId="15" xfId="0" applyNumberFormat="1" applyFont="1" applyFill="1" applyBorder="1" applyAlignment="1" applyProtection="1">
      <alignment horizontal="left" vertical="center" wrapText="1"/>
      <protection hidden="1"/>
    </xf>
    <xf numFmtId="49" fontId="83" fillId="33" borderId="20" xfId="0" applyNumberFormat="1" applyFont="1" applyFill="1" applyBorder="1" applyAlignment="1" applyProtection="1">
      <alignment horizontal="left" vertical="center" wrapText="1"/>
      <protection hidden="1"/>
    </xf>
    <xf numFmtId="49" fontId="83" fillId="33" borderId="21" xfId="0" applyNumberFormat="1" applyFont="1" applyFill="1" applyBorder="1" applyAlignment="1" applyProtection="1">
      <alignment horizontal="left" vertical="center" wrapText="1"/>
      <protection hidden="1"/>
    </xf>
    <xf numFmtId="0" fontId="83" fillId="33" borderId="15" xfId="52" applyFont="1" applyFill="1" applyBorder="1" applyAlignment="1" applyProtection="1">
      <alignment horizontal="left" vertical="center" wrapText="1"/>
      <protection locked="0"/>
    </xf>
    <xf numFmtId="0" fontId="16" fillId="33" borderId="31" xfId="56" applyFont="1" applyFill="1" applyBorder="1" applyAlignment="1">
      <alignment horizontal="left" vertical="center"/>
      <protection/>
    </xf>
    <xf numFmtId="0" fontId="16" fillId="33" borderId="18" xfId="56" applyFont="1" applyFill="1" applyBorder="1" applyAlignment="1">
      <alignment horizontal="left" vertical="center"/>
      <protection/>
    </xf>
    <xf numFmtId="0" fontId="16" fillId="33" borderId="19" xfId="56" applyFont="1" applyFill="1" applyBorder="1" applyAlignment="1">
      <alignment horizontal="left" vertical="center"/>
      <protection/>
    </xf>
    <xf numFmtId="0" fontId="16" fillId="33" borderId="17" xfId="56" applyFont="1" applyFill="1" applyBorder="1" applyAlignment="1">
      <alignment horizontal="center" vertical="center"/>
      <protection/>
    </xf>
    <xf numFmtId="0" fontId="16" fillId="33" borderId="18" xfId="56" applyFont="1" applyFill="1" applyBorder="1" applyAlignment="1">
      <alignment horizontal="center" vertical="center"/>
      <protection/>
    </xf>
    <xf numFmtId="0" fontId="16" fillId="33" borderId="32" xfId="56" applyFont="1" applyFill="1" applyBorder="1" applyAlignment="1">
      <alignment horizontal="center" vertical="center"/>
      <protection/>
    </xf>
    <xf numFmtId="0" fontId="16" fillId="33" borderId="33" xfId="56" applyFont="1" applyFill="1" applyBorder="1" applyAlignment="1">
      <alignment horizontal="center" vertical="center" wrapText="1"/>
      <protection/>
    </xf>
    <xf numFmtId="0" fontId="16" fillId="33" borderId="23" xfId="56" applyFont="1" applyFill="1" applyBorder="1" applyAlignment="1">
      <alignment horizontal="center" vertical="center" wrapText="1"/>
      <protection/>
    </xf>
    <xf numFmtId="0" fontId="16" fillId="33" borderId="24" xfId="56" applyFont="1" applyFill="1" applyBorder="1" applyAlignment="1">
      <alignment horizontal="center" vertical="center" wrapText="1"/>
      <protection/>
    </xf>
    <xf numFmtId="0" fontId="16" fillId="33" borderId="22" xfId="56" applyFont="1" applyFill="1" applyBorder="1" applyAlignment="1">
      <alignment horizontal="center" vertical="center" wrapText="1"/>
      <protection/>
    </xf>
    <xf numFmtId="0" fontId="16" fillId="33" borderId="34" xfId="56" applyFont="1" applyFill="1" applyBorder="1" applyAlignment="1">
      <alignment horizontal="center" vertical="center" wrapText="1"/>
      <protection/>
    </xf>
    <xf numFmtId="0" fontId="3" fillId="33" borderId="0" xfId="0" applyFont="1" applyFill="1" applyAlignment="1">
      <alignment horizontal="left" vertical="center" wrapText="1"/>
    </xf>
    <xf numFmtId="0" fontId="12" fillId="33" borderId="0" xfId="0" applyFont="1" applyFill="1" applyAlignment="1">
      <alignment horizontal="left" vertical="center" wrapText="1"/>
    </xf>
    <xf numFmtId="0" fontId="3" fillId="33" borderId="0" xfId="0" applyFont="1" applyFill="1" applyAlignment="1">
      <alignment horizontal="left" vertical="center"/>
    </xf>
    <xf numFmtId="4" fontId="83" fillId="0" borderId="15" xfId="0" applyNumberFormat="1" applyFont="1" applyBorder="1" applyAlignment="1">
      <alignment horizontal="center" vertical="center"/>
    </xf>
    <xf numFmtId="4" fontId="83" fillId="0" borderId="21" xfId="0" applyNumberFormat="1" applyFont="1" applyBorder="1" applyAlignment="1">
      <alignment horizontal="center" vertical="center"/>
    </xf>
    <xf numFmtId="0" fontId="2" fillId="33" borderId="0" xfId="0" applyFont="1" applyFill="1" applyAlignment="1">
      <alignment horizontal="left" vertical="center"/>
    </xf>
    <xf numFmtId="4" fontId="82" fillId="34" borderId="15" xfId="0" applyNumberFormat="1" applyFont="1" applyFill="1" applyBorder="1" applyAlignment="1">
      <alignment horizontal="center" vertical="center"/>
    </xf>
    <xf numFmtId="4" fontId="82" fillId="34" borderId="21" xfId="0" applyNumberFormat="1" applyFont="1" applyFill="1" applyBorder="1" applyAlignment="1">
      <alignment horizontal="center" vertical="center"/>
    </xf>
    <xf numFmtId="4" fontId="82" fillId="33" borderId="21" xfId="0" applyNumberFormat="1" applyFont="1" applyFill="1" applyBorder="1" applyAlignment="1">
      <alignment horizontal="center" vertical="center"/>
    </xf>
    <xf numFmtId="0" fontId="15" fillId="33" borderId="0" xfId="0" applyFont="1" applyFill="1" applyAlignment="1">
      <alignment horizontal="left" vertical="center"/>
    </xf>
    <xf numFmtId="0" fontId="17" fillId="35" borderId="27" xfId="0" applyFont="1" applyFill="1" applyBorder="1" applyAlignment="1">
      <alignment horizontal="center" vertical="center"/>
    </xf>
    <xf numFmtId="0" fontId="17" fillId="35" borderId="12" xfId="0" applyFont="1" applyFill="1" applyBorder="1" applyAlignment="1">
      <alignment horizontal="center" vertical="center"/>
    </xf>
    <xf numFmtId="0" fontId="17" fillId="35" borderId="28" xfId="0" applyFont="1" applyFill="1" applyBorder="1" applyAlignment="1">
      <alignment horizontal="center" vertical="center"/>
    </xf>
    <xf numFmtId="0" fontId="17" fillId="35" borderId="10" xfId="0" applyFont="1" applyFill="1" applyBorder="1" applyAlignment="1">
      <alignment horizontal="center" vertical="center"/>
    </xf>
    <xf numFmtId="0" fontId="6" fillId="34" borderId="0" xfId="0" applyFont="1" applyFill="1" applyBorder="1" applyAlignment="1">
      <alignment horizontal="left" vertical="center"/>
    </xf>
    <xf numFmtId="0" fontId="7" fillId="34" borderId="30" xfId="0" applyFont="1" applyFill="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5" fillId="33" borderId="0" xfId="0" applyFont="1" applyFill="1" applyAlignment="1">
      <alignment vertical="center"/>
    </xf>
    <xf numFmtId="0" fontId="3" fillId="33" borderId="0" xfId="0" applyFont="1" applyFill="1" applyBorder="1" applyAlignment="1">
      <alignment vertical="center"/>
    </xf>
    <xf numFmtId="0" fontId="17" fillId="35" borderId="13" xfId="0" applyFont="1" applyFill="1" applyBorder="1" applyAlignment="1">
      <alignment horizontal="center" vertical="center" wrapText="1"/>
    </xf>
    <xf numFmtId="0" fontId="7" fillId="35" borderId="13" xfId="0" applyFont="1" applyFill="1" applyBorder="1" applyAlignment="1">
      <alignment horizontal="center" vertical="center"/>
    </xf>
    <xf numFmtId="0" fontId="6" fillId="0" borderId="0" xfId="0" applyFont="1" applyFill="1" applyAlignment="1">
      <alignment horizontal="right" vertical="center" wrapText="1"/>
    </xf>
    <xf numFmtId="0" fontId="6" fillId="0" borderId="11"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7" fillId="34" borderId="20" xfId="0" applyFont="1" applyFill="1" applyBorder="1" applyAlignment="1">
      <alignment horizontal="left" vertical="center" wrapText="1"/>
    </xf>
    <xf numFmtId="0" fontId="7" fillId="34" borderId="21" xfId="0" applyFont="1" applyFill="1" applyBorder="1" applyAlignment="1">
      <alignment horizontal="left" vertical="center" wrapText="1"/>
    </xf>
    <xf numFmtId="0" fontId="86" fillId="0" borderId="21" xfId="0" applyFont="1" applyBorder="1" applyAlignment="1">
      <alignment horizontal="center" vertical="center"/>
    </xf>
    <xf numFmtId="4" fontId="3" fillId="35" borderId="13" xfId="0" applyNumberFormat="1" applyFont="1" applyFill="1" applyBorder="1" applyAlignment="1">
      <alignment horizontal="center" vertical="center" wrapText="1"/>
    </xf>
    <xf numFmtId="0" fontId="3" fillId="35" borderId="13" xfId="0" applyFont="1" applyFill="1" applyBorder="1" applyAlignment="1">
      <alignment horizontal="center" vertical="center" wrapText="1"/>
    </xf>
    <xf numFmtId="0" fontId="6" fillId="0" borderId="0" xfId="0" applyFont="1" applyAlignment="1">
      <alignment vertical="center"/>
    </xf>
    <xf numFmtId="0" fontId="2" fillId="0" borderId="0" xfId="0" applyFont="1" applyBorder="1" applyAlignment="1">
      <alignment vertical="center"/>
    </xf>
    <xf numFmtId="0" fontId="3" fillId="35" borderId="16"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13" fillId="0" borderId="13" xfId="0" applyFont="1" applyBorder="1" applyAlignment="1">
      <alignment horizontal="left" vertical="center"/>
    </xf>
    <xf numFmtId="0" fontId="13" fillId="0" borderId="12" xfId="0" applyFont="1" applyBorder="1" applyAlignment="1">
      <alignment horizontal="right" vertical="center"/>
    </xf>
    <xf numFmtId="0" fontId="13" fillId="0" borderId="0" xfId="0" applyFont="1" applyBorder="1" applyAlignment="1">
      <alignment horizontal="right" vertical="center"/>
    </xf>
    <xf numFmtId="0" fontId="3"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23</xdr:row>
      <xdr:rowOff>0</xdr:rowOff>
    </xdr:from>
    <xdr:to>
      <xdr:col>9</xdr:col>
      <xdr:colOff>0</xdr:colOff>
      <xdr:row>24</xdr:row>
      <xdr:rowOff>0</xdr:rowOff>
    </xdr:to>
    <xdr:sp>
      <xdr:nvSpPr>
        <xdr:cNvPr id="1" name="Line 1"/>
        <xdr:cNvSpPr>
          <a:spLocks/>
        </xdr:cNvSpPr>
      </xdr:nvSpPr>
      <xdr:spPr>
        <a:xfrm>
          <a:off x="6553200" y="43719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9</xdr:col>
      <xdr:colOff>0</xdr:colOff>
      <xdr:row>24</xdr:row>
      <xdr:rowOff>0</xdr:rowOff>
    </xdr:to>
    <xdr:sp>
      <xdr:nvSpPr>
        <xdr:cNvPr id="2" name="Line 3"/>
        <xdr:cNvSpPr>
          <a:spLocks/>
        </xdr:cNvSpPr>
      </xdr:nvSpPr>
      <xdr:spPr>
        <a:xfrm>
          <a:off x="6553200" y="43719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52</xdr:row>
      <xdr:rowOff>0</xdr:rowOff>
    </xdr:from>
    <xdr:to>
      <xdr:col>9</xdr:col>
      <xdr:colOff>161925</xdr:colOff>
      <xdr:row>52</xdr:row>
      <xdr:rowOff>0</xdr:rowOff>
    </xdr:to>
    <xdr:sp>
      <xdr:nvSpPr>
        <xdr:cNvPr id="3" name="Line 8"/>
        <xdr:cNvSpPr>
          <a:spLocks/>
        </xdr:cNvSpPr>
      </xdr:nvSpPr>
      <xdr:spPr>
        <a:xfrm>
          <a:off x="6715125" y="1133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52</xdr:row>
      <xdr:rowOff>0</xdr:rowOff>
    </xdr:from>
    <xdr:to>
      <xdr:col>9</xdr:col>
      <xdr:colOff>161925</xdr:colOff>
      <xdr:row>52</xdr:row>
      <xdr:rowOff>0</xdr:rowOff>
    </xdr:to>
    <xdr:sp>
      <xdr:nvSpPr>
        <xdr:cNvPr id="4" name="Line 9"/>
        <xdr:cNvSpPr>
          <a:spLocks/>
        </xdr:cNvSpPr>
      </xdr:nvSpPr>
      <xdr:spPr>
        <a:xfrm>
          <a:off x="6715125" y="1133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52</xdr:row>
      <xdr:rowOff>0</xdr:rowOff>
    </xdr:from>
    <xdr:to>
      <xdr:col>9</xdr:col>
      <xdr:colOff>161925</xdr:colOff>
      <xdr:row>52</xdr:row>
      <xdr:rowOff>0</xdr:rowOff>
    </xdr:to>
    <xdr:sp>
      <xdr:nvSpPr>
        <xdr:cNvPr id="5" name="Line 10"/>
        <xdr:cNvSpPr>
          <a:spLocks/>
        </xdr:cNvSpPr>
      </xdr:nvSpPr>
      <xdr:spPr>
        <a:xfrm flipH="1">
          <a:off x="6715125" y="1133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xdr:row>
      <xdr:rowOff>0</xdr:rowOff>
    </xdr:from>
    <xdr:to>
      <xdr:col>9</xdr:col>
      <xdr:colOff>0</xdr:colOff>
      <xdr:row>23</xdr:row>
      <xdr:rowOff>0</xdr:rowOff>
    </xdr:to>
    <xdr:sp>
      <xdr:nvSpPr>
        <xdr:cNvPr id="6" name="Line 11"/>
        <xdr:cNvSpPr>
          <a:spLocks/>
        </xdr:cNvSpPr>
      </xdr:nvSpPr>
      <xdr:spPr>
        <a:xfrm>
          <a:off x="6553200" y="374332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25</xdr:row>
      <xdr:rowOff>190500</xdr:rowOff>
    </xdr:from>
    <xdr:to>
      <xdr:col>9</xdr:col>
      <xdr:colOff>0</xdr:colOff>
      <xdr:row>39</xdr:row>
      <xdr:rowOff>0</xdr:rowOff>
    </xdr:to>
    <xdr:sp>
      <xdr:nvSpPr>
        <xdr:cNvPr id="7" name="Line 12"/>
        <xdr:cNvSpPr>
          <a:spLocks/>
        </xdr:cNvSpPr>
      </xdr:nvSpPr>
      <xdr:spPr>
        <a:xfrm>
          <a:off x="6553200" y="5191125"/>
          <a:ext cx="0"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xdr:row>
      <xdr:rowOff>0</xdr:rowOff>
    </xdr:from>
    <xdr:to>
      <xdr:col>9</xdr:col>
      <xdr:colOff>0</xdr:colOff>
      <xdr:row>23</xdr:row>
      <xdr:rowOff>0</xdr:rowOff>
    </xdr:to>
    <xdr:sp>
      <xdr:nvSpPr>
        <xdr:cNvPr id="8" name="Line 13"/>
        <xdr:cNvSpPr>
          <a:spLocks/>
        </xdr:cNvSpPr>
      </xdr:nvSpPr>
      <xdr:spPr>
        <a:xfrm>
          <a:off x="6553200" y="374332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25</xdr:row>
      <xdr:rowOff>190500</xdr:rowOff>
    </xdr:from>
    <xdr:to>
      <xdr:col>9</xdr:col>
      <xdr:colOff>0</xdr:colOff>
      <xdr:row>39</xdr:row>
      <xdr:rowOff>0</xdr:rowOff>
    </xdr:to>
    <xdr:sp>
      <xdr:nvSpPr>
        <xdr:cNvPr id="9" name="Line 14"/>
        <xdr:cNvSpPr>
          <a:spLocks/>
        </xdr:cNvSpPr>
      </xdr:nvSpPr>
      <xdr:spPr>
        <a:xfrm>
          <a:off x="6553200" y="5191125"/>
          <a:ext cx="0"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390525</xdr:colOff>
      <xdr:row>0</xdr:row>
      <xdr:rowOff>76200</xdr:rowOff>
    </xdr:from>
    <xdr:to>
      <xdr:col>2</xdr:col>
      <xdr:colOff>361950</xdr:colOff>
      <xdr:row>7</xdr:row>
      <xdr:rowOff>180975</xdr:rowOff>
    </xdr:to>
    <xdr:pic>
      <xdr:nvPicPr>
        <xdr:cNvPr id="10" name="Picture 19" descr="New Image"/>
        <xdr:cNvPicPr preferRelativeResize="1">
          <a:picLocks noChangeAspect="1"/>
        </xdr:cNvPicPr>
      </xdr:nvPicPr>
      <xdr:blipFill>
        <a:blip r:embed="rId1"/>
        <a:stretch>
          <a:fillRect/>
        </a:stretch>
      </xdr:blipFill>
      <xdr:spPr>
        <a:xfrm>
          <a:off x="390525" y="76200"/>
          <a:ext cx="12287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14</xdr:row>
      <xdr:rowOff>0</xdr:rowOff>
    </xdr:from>
    <xdr:to>
      <xdr:col>9</xdr:col>
      <xdr:colOff>161925</xdr:colOff>
      <xdr:row>14</xdr:row>
      <xdr:rowOff>0</xdr:rowOff>
    </xdr:to>
    <xdr:sp>
      <xdr:nvSpPr>
        <xdr:cNvPr id="1" name="Line 1"/>
        <xdr:cNvSpPr>
          <a:spLocks/>
        </xdr:cNvSpPr>
      </xdr:nvSpPr>
      <xdr:spPr>
        <a:xfrm>
          <a:off x="74961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14</xdr:row>
      <xdr:rowOff>0</xdr:rowOff>
    </xdr:from>
    <xdr:to>
      <xdr:col>9</xdr:col>
      <xdr:colOff>161925</xdr:colOff>
      <xdr:row>14</xdr:row>
      <xdr:rowOff>0</xdr:rowOff>
    </xdr:to>
    <xdr:sp>
      <xdr:nvSpPr>
        <xdr:cNvPr id="2" name="Line 2"/>
        <xdr:cNvSpPr>
          <a:spLocks/>
        </xdr:cNvSpPr>
      </xdr:nvSpPr>
      <xdr:spPr>
        <a:xfrm>
          <a:off x="74961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14</xdr:row>
      <xdr:rowOff>0</xdr:rowOff>
    </xdr:from>
    <xdr:to>
      <xdr:col>9</xdr:col>
      <xdr:colOff>161925</xdr:colOff>
      <xdr:row>14</xdr:row>
      <xdr:rowOff>0</xdr:rowOff>
    </xdr:to>
    <xdr:sp>
      <xdr:nvSpPr>
        <xdr:cNvPr id="3" name="Line 3"/>
        <xdr:cNvSpPr>
          <a:spLocks/>
        </xdr:cNvSpPr>
      </xdr:nvSpPr>
      <xdr:spPr>
        <a:xfrm flipH="1">
          <a:off x="74961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23</xdr:row>
      <xdr:rowOff>0</xdr:rowOff>
    </xdr:from>
    <xdr:to>
      <xdr:col>9</xdr:col>
      <xdr:colOff>161925</xdr:colOff>
      <xdr:row>23</xdr:row>
      <xdr:rowOff>0</xdr:rowOff>
    </xdr:to>
    <xdr:sp>
      <xdr:nvSpPr>
        <xdr:cNvPr id="4" name="Line 1"/>
        <xdr:cNvSpPr>
          <a:spLocks/>
        </xdr:cNvSpPr>
      </xdr:nvSpPr>
      <xdr:spPr>
        <a:xfrm>
          <a:off x="7496175" y="845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23</xdr:row>
      <xdr:rowOff>0</xdr:rowOff>
    </xdr:from>
    <xdr:to>
      <xdr:col>9</xdr:col>
      <xdr:colOff>161925</xdr:colOff>
      <xdr:row>23</xdr:row>
      <xdr:rowOff>0</xdr:rowOff>
    </xdr:to>
    <xdr:sp>
      <xdr:nvSpPr>
        <xdr:cNvPr id="5" name="Line 2"/>
        <xdr:cNvSpPr>
          <a:spLocks/>
        </xdr:cNvSpPr>
      </xdr:nvSpPr>
      <xdr:spPr>
        <a:xfrm>
          <a:off x="7496175" y="845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23</xdr:row>
      <xdr:rowOff>0</xdr:rowOff>
    </xdr:from>
    <xdr:to>
      <xdr:col>9</xdr:col>
      <xdr:colOff>161925</xdr:colOff>
      <xdr:row>23</xdr:row>
      <xdr:rowOff>0</xdr:rowOff>
    </xdr:to>
    <xdr:sp>
      <xdr:nvSpPr>
        <xdr:cNvPr id="6" name="Line 3"/>
        <xdr:cNvSpPr>
          <a:spLocks/>
        </xdr:cNvSpPr>
      </xdr:nvSpPr>
      <xdr:spPr>
        <a:xfrm flipH="1">
          <a:off x="7496175" y="845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is.berzins@abcdef.lv" TargetMode="External" /><Relationship Id="rId2" Type="http://schemas.openxmlformats.org/officeDocument/2006/relationships/hyperlink" Target="mailto:aina.liepi&#326;a@abcdef.l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56"/>
  <sheetViews>
    <sheetView tabSelected="1" view="pageBreakPreview" zoomScaleNormal="75" zoomScaleSheetLayoutView="100" workbookViewId="0" topLeftCell="A1">
      <selection activeCell="D24" sqref="D24"/>
    </sheetView>
  </sheetViews>
  <sheetFormatPr defaultColWidth="9.140625" defaultRowHeight="12.75"/>
  <cols>
    <col min="1" max="1" width="11.140625" style="14" customWidth="1"/>
    <col min="2" max="2" width="7.7109375" style="15" customWidth="1"/>
    <col min="3" max="3" width="11.28125" style="15" customWidth="1"/>
    <col min="4" max="4" width="21.8515625" style="15" customWidth="1"/>
    <col min="5" max="5" width="5.7109375" style="15" customWidth="1"/>
    <col min="6" max="6" width="8.00390625" style="15" customWidth="1"/>
    <col min="7" max="7" width="5.8515625" style="15" customWidth="1"/>
    <col min="8" max="8" width="24.421875" style="15" customWidth="1"/>
    <col min="9" max="9" width="2.28125" style="15" customWidth="1"/>
    <col min="10" max="16384" width="9.140625" style="15" customWidth="1"/>
  </cols>
  <sheetData>
    <row r="1" ht="12.75">
      <c r="H1" s="14"/>
    </row>
    <row r="2" ht="12.75">
      <c r="H2" s="14"/>
    </row>
    <row r="3" spans="5:8" ht="12.75">
      <c r="E3" s="138" t="s">
        <v>71</v>
      </c>
      <c r="F3" s="138"/>
      <c r="G3" s="138"/>
      <c r="H3" s="138"/>
    </row>
    <row r="4" spans="5:8" ht="12.75">
      <c r="E4" s="138"/>
      <c r="F4" s="138"/>
      <c r="G4" s="138"/>
      <c r="H4" s="138"/>
    </row>
    <row r="5" spans="5:8" ht="12.75" customHeight="1">
      <c r="E5" s="138"/>
      <c r="F5" s="138"/>
      <c r="G5" s="138"/>
      <c r="H5" s="138"/>
    </row>
    <row r="6" ht="9" customHeight="1"/>
    <row r="7" ht="6" customHeight="1"/>
    <row r="8" spans="1:9" ht="16.5" customHeight="1">
      <c r="A8" s="16"/>
      <c r="B8" s="157" t="s">
        <v>47</v>
      </c>
      <c r="C8" s="157"/>
      <c r="D8" s="157"/>
      <c r="E8" s="157"/>
      <c r="F8" s="157"/>
      <c r="G8" s="157"/>
      <c r="H8" s="157"/>
      <c r="I8" s="157"/>
    </row>
    <row r="9" spans="1:9" ht="15.75" customHeight="1">
      <c r="A9" s="158"/>
      <c r="B9" s="158"/>
      <c r="C9" s="158"/>
      <c r="D9" s="158"/>
      <c r="E9" s="158"/>
      <c r="F9" s="158"/>
      <c r="G9" s="158"/>
      <c r="H9" s="158"/>
      <c r="I9" s="158"/>
    </row>
    <row r="10" spans="1:9" ht="14.25">
      <c r="A10" s="124" t="s">
        <v>0</v>
      </c>
      <c r="B10" s="159"/>
      <c r="C10" s="159"/>
      <c r="D10" s="159"/>
      <c r="E10" s="159"/>
      <c r="F10" s="159"/>
      <c r="G10" s="159"/>
      <c r="H10" s="159"/>
      <c r="I10" s="159"/>
    </row>
    <row r="11" spans="1:9" ht="18" customHeight="1">
      <c r="A11" s="17" t="s">
        <v>1</v>
      </c>
      <c r="B11" s="18" t="s">
        <v>81</v>
      </c>
      <c r="C11" s="62"/>
      <c r="D11" s="5"/>
      <c r="E11" s="160"/>
      <c r="F11" s="161" t="s">
        <v>114</v>
      </c>
      <c r="G11" s="162"/>
      <c r="H11" s="163"/>
      <c r="I11" s="63"/>
    </row>
    <row r="12" spans="1:9" ht="18" customHeight="1">
      <c r="A12" s="17" t="s">
        <v>2</v>
      </c>
      <c r="B12" s="18" t="s">
        <v>82</v>
      </c>
      <c r="C12" s="62"/>
      <c r="D12" s="5"/>
      <c r="E12" s="142"/>
      <c r="F12" s="139"/>
      <c r="G12" s="140"/>
      <c r="H12" s="141"/>
      <c r="I12" s="63"/>
    </row>
    <row r="13" spans="1:21" ht="15.75">
      <c r="A13" s="17"/>
      <c r="B13" s="18" t="s">
        <v>48</v>
      </c>
      <c r="C13" s="71"/>
      <c r="D13" s="5"/>
      <c r="E13" s="73"/>
      <c r="F13" s="143" t="s">
        <v>130</v>
      </c>
      <c r="G13" s="143"/>
      <c r="H13" s="143"/>
      <c r="I13" s="72"/>
      <c r="J13" s="74"/>
      <c r="K13" s="74"/>
      <c r="L13" s="74"/>
      <c r="M13" s="74"/>
      <c r="N13" s="74"/>
      <c r="O13" s="74"/>
      <c r="P13" s="75"/>
      <c r="Q13" s="75"/>
      <c r="R13" s="76"/>
      <c r="S13" s="76"/>
      <c r="T13" s="76"/>
      <c r="U13" s="76"/>
    </row>
    <row r="14" spans="1:9" ht="19.5" customHeight="1">
      <c r="A14" s="17"/>
      <c r="B14" s="18" t="s">
        <v>50</v>
      </c>
      <c r="C14" s="62"/>
      <c r="D14" s="5"/>
      <c r="E14" s="64"/>
      <c r="F14" s="143">
        <f>'Attiecināmo izmaksu kopsavilkum'!G16</f>
        <v>13462.130000000001</v>
      </c>
      <c r="G14" s="143"/>
      <c r="H14" s="143"/>
      <c r="I14" s="63"/>
    </row>
    <row r="15" spans="1:9" ht="19.5" customHeight="1">
      <c r="A15" s="19"/>
      <c r="B15" s="18" t="s">
        <v>49</v>
      </c>
      <c r="C15" s="62"/>
      <c r="D15" s="5"/>
      <c r="E15" s="64"/>
      <c r="F15" s="143" t="s">
        <v>130</v>
      </c>
      <c r="G15" s="143"/>
      <c r="H15" s="143"/>
      <c r="I15" s="63"/>
    </row>
    <row r="16" spans="1:9" ht="15" hidden="1">
      <c r="A16" s="17"/>
      <c r="B16" s="18" t="s">
        <v>26</v>
      </c>
      <c r="C16" s="62"/>
      <c r="D16" s="5"/>
      <c r="E16" s="142"/>
      <c r="F16" s="148"/>
      <c r="G16" s="149"/>
      <c r="H16" s="150"/>
      <c r="I16" s="63"/>
    </row>
    <row r="17" spans="1:9" ht="17.25" customHeight="1">
      <c r="A17" s="17" t="s">
        <v>3</v>
      </c>
      <c r="B17" s="18" t="s">
        <v>4</v>
      </c>
      <c r="C17" s="62"/>
      <c r="D17" s="5"/>
      <c r="E17" s="142"/>
      <c r="F17" s="151" t="s">
        <v>115</v>
      </c>
      <c r="G17" s="152"/>
      <c r="H17" s="153"/>
      <c r="I17" s="63"/>
    </row>
    <row r="18" spans="1:9" ht="18" customHeight="1">
      <c r="A18" s="17"/>
      <c r="B18" s="5" t="s">
        <v>5</v>
      </c>
      <c r="C18" s="62"/>
      <c r="D18" s="5"/>
      <c r="E18" s="142"/>
      <c r="F18" s="151" t="s">
        <v>116</v>
      </c>
      <c r="G18" s="152"/>
      <c r="H18" s="153"/>
      <c r="I18" s="63"/>
    </row>
    <row r="19" spans="1:9" ht="1.5" customHeight="1" hidden="1">
      <c r="A19" s="17"/>
      <c r="B19" s="62"/>
      <c r="C19" s="62"/>
      <c r="D19" s="5"/>
      <c r="E19" s="142"/>
      <c r="F19" s="142"/>
      <c r="G19" s="142"/>
      <c r="H19" s="142"/>
      <c r="I19" s="63"/>
    </row>
    <row r="20" spans="1:10" ht="13.5" customHeight="1">
      <c r="A20" s="17"/>
      <c r="B20" s="5"/>
      <c r="C20" s="62"/>
      <c r="D20" s="5"/>
      <c r="E20" s="5"/>
      <c r="F20" s="144"/>
      <c r="G20" s="144"/>
      <c r="H20" s="144"/>
      <c r="I20" s="20"/>
      <c r="J20" s="21"/>
    </row>
    <row r="21" spans="1:9" s="19" customFormat="1" ht="15">
      <c r="A21" s="124" t="s">
        <v>6</v>
      </c>
      <c r="B21" s="124"/>
      <c r="C21" s="124"/>
      <c r="D21" s="124"/>
      <c r="E21" s="124"/>
      <c r="F21" s="124"/>
      <c r="G21" s="124"/>
      <c r="H21" s="124"/>
      <c r="I21" s="124"/>
    </row>
    <row r="22" spans="1:9" s="19" customFormat="1" ht="15" customHeight="1">
      <c r="A22" s="17" t="s">
        <v>7</v>
      </c>
      <c r="B22" s="5" t="s">
        <v>196</v>
      </c>
      <c r="C22" s="62"/>
      <c r="D22" s="62"/>
      <c r="E22" s="125" t="s">
        <v>114</v>
      </c>
      <c r="F22" s="126"/>
      <c r="G22" s="126"/>
      <c r="H22" s="126"/>
      <c r="I22" s="127"/>
    </row>
    <row r="23" spans="1:9" s="19" customFormat="1" ht="49.5" customHeight="1">
      <c r="A23" s="17" t="s">
        <v>8</v>
      </c>
      <c r="B23" s="22" t="s">
        <v>51</v>
      </c>
      <c r="C23" s="63"/>
      <c r="D23" s="20"/>
      <c r="E23" s="145" t="s">
        <v>106</v>
      </c>
      <c r="F23" s="146"/>
      <c r="G23" s="146"/>
      <c r="H23" s="146"/>
      <c r="I23" s="147"/>
    </row>
    <row r="24" spans="1:9" s="19" customFormat="1" ht="34.5" customHeight="1">
      <c r="A24" s="17" t="s">
        <v>9</v>
      </c>
      <c r="B24" s="5" t="s">
        <v>10</v>
      </c>
      <c r="C24" s="62"/>
      <c r="D24" s="62"/>
      <c r="E24" s="121" t="s">
        <v>117</v>
      </c>
      <c r="F24" s="122"/>
      <c r="G24" s="122"/>
      <c r="H24" s="122"/>
      <c r="I24" s="123"/>
    </row>
    <row r="25" spans="1:9" ht="15">
      <c r="A25" s="17"/>
      <c r="B25" s="5"/>
      <c r="C25" s="5"/>
      <c r="D25" s="5"/>
      <c r="E25" s="5"/>
      <c r="F25" s="5"/>
      <c r="G25" s="5"/>
      <c r="H25" s="5"/>
      <c r="I25" s="5"/>
    </row>
    <row r="26" spans="1:9" s="19" customFormat="1" ht="15">
      <c r="A26" s="124" t="s">
        <v>105</v>
      </c>
      <c r="B26" s="124"/>
      <c r="C26" s="124"/>
      <c r="D26" s="124"/>
      <c r="E26" s="124"/>
      <c r="F26" s="124"/>
      <c r="G26" s="124"/>
      <c r="H26" s="124"/>
      <c r="I26" s="124"/>
    </row>
    <row r="27" spans="1:9" s="19" customFormat="1" ht="17.25" customHeight="1">
      <c r="A27" s="17" t="s">
        <v>11</v>
      </c>
      <c r="B27" s="5" t="s">
        <v>12</v>
      </c>
      <c r="C27" s="62"/>
      <c r="D27" s="5"/>
      <c r="E27" s="121" t="s">
        <v>118</v>
      </c>
      <c r="F27" s="122"/>
      <c r="G27" s="122"/>
      <c r="H27" s="122"/>
      <c r="I27" s="123"/>
    </row>
    <row r="28" spans="1:9" s="19" customFormat="1" ht="17.25" customHeight="1">
      <c r="A28" s="17" t="s">
        <v>13</v>
      </c>
      <c r="B28" s="5" t="s">
        <v>29</v>
      </c>
      <c r="C28" s="62"/>
      <c r="D28" s="5"/>
      <c r="E28" s="121" t="s">
        <v>119</v>
      </c>
      <c r="F28" s="122"/>
      <c r="G28" s="122"/>
      <c r="H28" s="122"/>
      <c r="I28" s="123"/>
    </row>
    <row r="29" spans="1:9" s="19" customFormat="1" ht="17.25" customHeight="1">
      <c r="A29" s="17" t="s">
        <v>14</v>
      </c>
      <c r="B29" s="5" t="s">
        <v>52</v>
      </c>
      <c r="C29" s="62"/>
      <c r="D29" s="5"/>
      <c r="E29" s="121">
        <v>9555566666</v>
      </c>
      <c r="F29" s="122"/>
      <c r="G29" s="122"/>
      <c r="H29" s="122"/>
      <c r="I29" s="123"/>
    </row>
    <row r="30" spans="1:9" s="19" customFormat="1" ht="17.25" customHeight="1">
      <c r="A30" s="17" t="s">
        <v>15</v>
      </c>
      <c r="B30" s="5" t="s">
        <v>16</v>
      </c>
      <c r="C30" s="62"/>
      <c r="D30" s="5"/>
      <c r="E30" s="121" t="s">
        <v>120</v>
      </c>
      <c r="F30" s="122"/>
      <c r="G30" s="122"/>
      <c r="H30" s="122"/>
      <c r="I30" s="123"/>
    </row>
    <row r="31" spans="1:9" s="19" customFormat="1" ht="17.25" customHeight="1">
      <c r="A31" s="17" t="s">
        <v>17</v>
      </c>
      <c r="B31" s="5" t="s">
        <v>30</v>
      </c>
      <c r="C31" s="62"/>
      <c r="D31" s="5"/>
      <c r="E31" s="154" t="s">
        <v>121</v>
      </c>
      <c r="F31" s="155"/>
      <c r="G31" s="155"/>
      <c r="H31" s="155"/>
      <c r="I31" s="156"/>
    </row>
    <row r="32" spans="1:9" s="19" customFormat="1" ht="17.25" customHeight="1">
      <c r="A32" s="17" t="s">
        <v>19</v>
      </c>
      <c r="B32" s="5" t="s">
        <v>75</v>
      </c>
      <c r="C32" s="62"/>
      <c r="D32" s="5"/>
      <c r="E32" s="121" t="s">
        <v>122</v>
      </c>
      <c r="F32" s="122"/>
      <c r="G32" s="122"/>
      <c r="H32" s="122"/>
      <c r="I32" s="123"/>
    </row>
    <row r="33" spans="1:9" s="19" customFormat="1" ht="17.25" customHeight="1">
      <c r="A33" s="17" t="s">
        <v>21</v>
      </c>
      <c r="B33" s="5" t="s">
        <v>76</v>
      </c>
      <c r="C33" s="62"/>
      <c r="D33" s="5"/>
      <c r="E33" s="121" t="s">
        <v>123</v>
      </c>
      <c r="F33" s="122"/>
      <c r="G33" s="122"/>
      <c r="H33" s="122"/>
      <c r="I33" s="123"/>
    </row>
    <row r="34" spans="1:9" s="19" customFormat="1" ht="17.25" customHeight="1">
      <c r="A34" s="17" t="s">
        <v>22</v>
      </c>
      <c r="B34" s="5" t="s">
        <v>18</v>
      </c>
      <c r="C34" s="62"/>
      <c r="D34" s="5"/>
      <c r="E34" s="121" t="s">
        <v>124</v>
      </c>
      <c r="F34" s="122"/>
      <c r="G34" s="122"/>
      <c r="H34" s="122"/>
      <c r="I34" s="123"/>
    </row>
    <row r="35" spans="1:9" s="19" customFormat="1" ht="17.25" customHeight="1">
      <c r="A35" s="17" t="s">
        <v>24</v>
      </c>
      <c r="B35" s="5" t="s">
        <v>20</v>
      </c>
      <c r="C35" s="62"/>
      <c r="D35" s="5"/>
      <c r="E35" s="154" t="s">
        <v>125</v>
      </c>
      <c r="F35" s="155"/>
      <c r="G35" s="155"/>
      <c r="H35" s="155"/>
      <c r="I35" s="156"/>
    </row>
    <row r="36" spans="1:9" s="19" customFormat="1" ht="17.25" customHeight="1">
      <c r="A36" s="17" t="s">
        <v>31</v>
      </c>
      <c r="B36" s="5" t="s">
        <v>23</v>
      </c>
      <c r="C36" s="62"/>
      <c r="D36" s="5"/>
      <c r="E36" s="170" t="s">
        <v>126</v>
      </c>
      <c r="F36" s="122"/>
      <c r="G36" s="122"/>
      <c r="H36" s="122"/>
      <c r="I36" s="123"/>
    </row>
    <row r="37" spans="1:9" s="19" customFormat="1" ht="17.25" customHeight="1">
      <c r="A37" s="17" t="s">
        <v>32</v>
      </c>
      <c r="B37" s="5" t="s">
        <v>25</v>
      </c>
      <c r="C37" s="62"/>
      <c r="D37" s="5"/>
      <c r="E37" s="121" t="s">
        <v>127</v>
      </c>
      <c r="F37" s="122"/>
      <c r="G37" s="122"/>
      <c r="H37" s="122"/>
      <c r="I37" s="123"/>
    </row>
    <row r="38" spans="1:9" s="19" customFormat="1" ht="17.25" customHeight="1">
      <c r="A38" s="17" t="s">
        <v>73</v>
      </c>
      <c r="B38" s="5" t="s">
        <v>20</v>
      </c>
      <c r="C38" s="62"/>
      <c r="D38" s="5"/>
      <c r="E38" s="167" t="s">
        <v>128</v>
      </c>
      <c r="F38" s="168"/>
      <c r="G38" s="168"/>
      <c r="H38" s="168"/>
      <c r="I38" s="169"/>
    </row>
    <row r="39" spans="1:9" s="19" customFormat="1" ht="17.25" customHeight="1">
      <c r="A39" s="17" t="s">
        <v>74</v>
      </c>
      <c r="B39" s="5" t="s">
        <v>23</v>
      </c>
      <c r="C39" s="62"/>
      <c r="D39" s="5"/>
      <c r="E39" s="170" t="s">
        <v>129</v>
      </c>
      <c r="F39" s="122"/>
      <c r="G39" s="122"/>
      <c r="H39" s="122"/>
      <c r="I39" s="123"/>
    </row>
    <row r="40" spans="1:10" ht="15">
      <c r="A40" s="17"/>
      <c r="B40" s="19"/>
      <c r="C40" s="19"/>
      <c r="D40" s="19"/>
      <c r="E40" s="65"/>
      <c r="F40" s="65"/>
      <c r="G40" s="65"/>
      <c r="H40" s="65"/>
      <c r="I40" s="66"/>
      <c r="J40" s="21"/>
    </row>
    <row r="41" spans="1:10" ht="15">
      <c r="A41" s="22" t="s">
        <v>53</v>
      </c>
      <c r="B41" s="5"/>
      <c r="C41" s="5"/>
      <c r="D41" s="5"/>
      <c r="E41" s="23"/>
      <c r="F41" s="23"/>
      <c r="G41" s="23"/>
      <c r="H41" s="23"/>
      <c r="I41" s="5"/>
      <c r="J41" s="21"/>
    </row>
    <row r="42" spans="1:10" ht="15">
      <c r="A42" s="24" t="s">
        <v>54</v>
      </c>
      <c r="B42" s="5"/>
      <c r="C42" s="5"/>
      <c r="D42" s="5"/>
      <c r="E42" s="5"/>
      <c r="F42" s="5"/>
      <c r="G42" s="5"/>
      <c r="H42" s="5"/>
      <c r="I42" s="5"/>
      <c r="J42" s="21"/>
    </row>
    <row r="43" spans="1:10" ht="15">
      <c r="A43" s="22"/>
      <c r="B43" s="5"/>
      <c r="C43" s="5"/>
      <c r="D43" s="5"/>
      <c r="E43" s="5"/>
      <c r="F43" s="5"/>
      <c r="G43" s="5"/>
      <c r="H43" s="5"/>
      <c r="I43" s="5"/>
      <c r="J43" s="21"/>
    </row>
    <row r="44" spans="1:9" ht="15">
      <c r="A44" s="25"/>
      <c r="B44" s="5"/>
      <c r="C44" s="5"/>
      <c r="D44" s="5"/>
      <c r="E44" s="5"/>
      <c r="F44" s="5" t="s">
        <v>33</v>
      </c>
      <c r="G44" s="137"/>
      <c r="H44" s="137"/>
      <c r="I44" s="137"/>
    </row>
    <row r="45" spans="1:9" ht="15">
      <c r="A45" s="22"/>
      <c r="B45" s="5"/>
      <c r="C45" s="5"/>
      <c r="D45" s="5"/>
      <c r="E45" s="5"/>
      <c r="F45" s="6"/>
      <c r="G45" s="6"/>
      <c r="H45" s="6"/>
      <c r="I45" s="6"/>
    </row>
    <row r="46" spans="1:9" ht="15.75" thickBot="1">
      <c r="A46" s="9" t="s">
        <v>55</v>
      </c>
      <c r="B46" s="8"/>
      <c r="C46" s="8"/>
      <c r="D46" s="8"/>
      <c r="E46" s="7"/>
      <c r="F46" s="7"/>
      <c r="G46" s="7"/>
      <c r="H46" s="7"/>
      <c r="I46" s="7"/>
    </row>
    <row r="47" spans="1:9" s="21" customFormat="1" ht="33" customHeight="1">
      <c r="A47" s="177" t="s">
        <v>57</v>
      </c>
      <c r="B47" s="178"/>
      <c r="C47" s="179"/>
      <c r="D47" s="128" t="s">
        <v>58</v>
      </c>
      <c r="E47" s="129"/>
      <c r="F47" s="130"/>
      <c r="G47" s="180" t="s">
        <v>83</v>
      </c>
      <c r="H47" s="178"/>
      <c r="I47" s="181"/>
    </row>
    <row r="48" spans="1:9" ht="26.25" customHeight="1">
      <c r="A48" s="164" t="s">
        <v>64</v>
      </c>
      <c r="B48" s="165"/>
      <c r="C48" s="166"/>
      <c r="D48" s="131"/>
      <c r="E48" s="132"/>
      <c r="F48" s="133"/>
      <c r="G48" s="134"/>
      <c r="H48" s="135"/>
      <c r="I48" s="136"/>
    </row>
    <row r="49" spans="1:9" ht="27" customHeight="1" thickBot="1">
      <c r="A49" s="171" t="s">
        <v>59</v>
      </c>
      <c r="B49" s="172"/>
      <c r="C49" s="173"/>
      <c r="D49" s="118"/>
      <c r="E49" s="119"/>
      <c r="F49" s="120"/>
      <c r="G49" s="174"/>
      <c r="H49" s="175"/>
      <c r="I49" s="176"/>
    </row>
    <row r="50" spans="1:9" ht="11.25" customHeight="1">
      <c r="A50" s="8"/>
      <c r="B50" s="8"/>
      <c r="C50" s="8"/>
      <c r="D50" s="8"/>
      <c r="E50" s="8"/>
      <c r="F50" s="8"/>
      <c r="G50" s="8"/>
      <c r="H50" s="8"/>
      <c r="I50" s="8"/>
    </row>
    <row r="51" spans="1:9" ht="18.75" customHeight="1" thickBot="1">
      <c r="A51" s="9" t="s">
        <v>56</v>
      </c>
      <c r="B51" s="8"/>
      <c r="C51" s="8"/>
      <c r="D51" s="8"/>
      <c r="E51" s="8"/>
      <c r="F51" s="8"/>
      <c r="G51" s="8"/>
      <c r="H51" s="8"/>
      <c r="I51" s="8"/>
    </row>
    <row r="52" spans="1:9" ht="37.5" customHeight="1">
      <c r="A52" s="177" t="s">
        <v>60</v>
      </c>
      <c r="B52" s="178"/>
      <c r="C52" s="179"/>
      <c r="D52" s="128" t="s">
        <v>58</v>
      </c>
      <c r="E52" s="129"/>
      <c r="F52" s="130"/>
      <c r="G52" s="180" t="s">
        <v>83</v>
      </c>
      <c r="H52" s="178"/>
      <c r="I52" s="181"/>
    </row>
    <row r="53" spans="1:9" ht="24.75" customHeight="1">
      <c r="A53" s="164" t="s">
        <v>63</v>
      </c>
      <c r="B53" s="165"/>
      <c r="C53" s="166"/>
      <c r="D53" s="131"/>
      <c r="E53" s="132"/>
      <c r="F53" s="133"/>
      <c r="G53" s="134"/>
      <c r="H53" s="135"/>
      <c r="I53" s="136"/>
    </row>
    <row r="54" spans="1:9" ht="23.25" customHeight="1">
      <c r="A54" s="164" t="s">
        <v>61</v>
      </c>
      <c r="B54" s="165"/>
      <c r="C54" s="166"/>
      <c r="D54" s="131"/>
      <c r="E54" s="132"/>
      <c r="F54" s="133"/>
      <c r="G54" s="134"/>
      <c r="H54" s="135"/>
      <c r="I54" s="136"/>
    </row>
    <row r="55" spans="1:9" ht="25.5" customHeight="1" thickBot="1">
      <c r="A55" s="171" t="s">
        <v>62</v>
      </c>
      <c r="B55" s="172"/>
      <c r="C55" s="173"/>
      <c r="D55" s="118"/>
      <c r="E55" s="119"/>
      <c r="F55" s="120"/>
      <c r="G55" s="174"/>
      <c r="H55" s="175"/>
      <c r="I55" s="176"/>
    </row>
    <row r="56" spans="1:9" ht="12.75">
      <c r="A56" s="16"/>
      <c r="B56" s="21"/>
      <c r="C56" s="21"/>
      <c r="D56" s="21"/>
      <c r="E56" s="21"/>
      <c r="F56" s="21"/>
      <c r="G56" s="21"/>
      <c r="H56" s="21"/>
      <c r="I56" s="21"/>
    </row>
  </sheetData>
  <sheetProtection/>
  <mergeCells count="56">
    <mergeCell ref="F13:H13"/>
    <mergeCell ref="A55:C55"/>
    <mergeCell ref="G55:I55"/>
    <mergeCell ref="A49:C49"/>
    <mergeCell ref="G49:I49"/>
    <mergeCell ref="A52:C52"/>
    <mergeCell ref="G52:I52"/>
    <mergeCell ref="A47:C47"/>
    <mergeCell ref="G47:I47"/>
    <mergeCell ref="A48:C48"/>
    <mergeCell ref="G48:I48"/>
    <mergeCell ref="A54:C54"/>
    <mergeCell ref="A53:C53"/>
    <mergeCell ref="E29:I29"/>
    <mergeCell ref="E38:I38"/>
    <mergeCell ref="E39:I39"/>
    <mergeCell ref="E35:I35"/>
    <mergeCell ref="E36:I36"/>
    <mergeCell ref="E32:I32"/>
    <mergeCell ref="E33:I33"/>
    <mergeCell ref="E31:I31"/>
    <mergeCell ref="E30:I30"/>
    <mergeCell ref="E37:I37"/>
    <mergeCell ref="B8:I8"/>
    <mergeCell ref="A9:I9"/>
    <mergeCell ref="A10:I10"/>
    <mergeCell ref="E11:E12"/>
    <mergeCell ref="F11:H11"/>
    <mergeCell ref="F17:H17"/>
    <mergeCell ref="E16:E19"/>
    <mergeCell ref="F14:H14"/>
    <mergeCell ref="E24:I24"/>
    <mergeCell ref="A21:I21"/>
    <mergeCell ref="E23:I23"/>
    <mergeCell ref="F16:H16"/>
    <mergeCell ref="F18:H18"/>
    <mergeCell ref="G44:I44"/>
    <mergeCell ref="E34:I34"/>
    <mergeCell ref="D52:F52"/>
    <mergeCell ref="D53:F53"/>
    <mergeCell ref="D54:F54"/>
    <mergeCell ref="E3:H5"/>
    <mergeCell ref="F12:H12"/>
    <mergeCell ref="F19:H19"/>
    <mergeCell ref="F15:H15"/>
    <mergeCell ref="F20:H20"/>
    <mergeCell ref="D55:F55"/>
    <mergeCell ref="E28:I28"/>
    <mergeCell ref="E27:I27"/>
    <mergeCell ref="A26:I26"/>
    <mergeCell ref="E22:I22"/>
    <mergeCell ref="D47:F47"/>
    <mergeCell ref="D48:F48"/>
    <mergeCell ref="D49:F49"/>
    <mergeCell ref="G54:I54"/>
    <mergeCell ref="G53:I53"/>
  </mergeCells>
  <hyperlinks>
    <hyperlink ref="E36" r:id="rId1" display="janis.berzins@abcdef.lv "/>
    <hyperlink ref="E39" r:id="rId2" display="aina.liepiņa@abcdef.lv "/>
  </hyperlinks>
  <printOptions/>
  <pageMargins left="1.1811023622047245" right="0.7874015748031497" top="0.7480314960629921" bottom="0.7480314960629921" header="0.31496062992125984" footer="0.31496062992125984"/>
  <pageSetup fitToHeight="1" fitToWidth="1" horizontalDpi="600" verticalDpi="600" orientation="portrait" paperSize="9" scale="78" r:id="rId4"/>
  <rowBreaks count="1" manualBreakCount="1">
    <brk id="45" max="8"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I69"/>
  <sheetViews>
    <sheetView view="pageBreakPreview" zoomScaleSheetLayoutView="100" workbookViewId="0" topLeftCell="A4">
      <selection activeCell="A23" sqref="A23:H23"/>
    </sheetView>
  </sheetViews>
  <sheetFormatPr defaultColWidth="9.140625" defaultRowHeight="12.75"/>
  <cols>
    <col min="1" max="1" width="36.7109375" style="27" customWidth="1"/>
    <col min="2" max="2" width="3.8515625" style="27" customWidth="1"/>
    <col min="3" max="3" width="25.00390625" style="27" customWidth="1"/>
    <col min="4" max="4" width="11.140625" style="27" customWidth="1"/>
    <col min="5" max="5" width="12.7109375" style="27" customWidth="1"/>
    <col min="6" max="6" width="24.140625" style="27" customWidth="1"/>
    <col min="7" max="7" width="21.140625" style="27" customWidth="1"/>
    <col min="8" max="8" width="20.421875" style="27" customWidth="1"/>
    <col min="9" max="16384" width="9.140625" style="27" customWidth="1"/>
  </cols>
  <sheetData>
    <row r="1" spans="1:8" ht="14.25" customHeight="1">
      <c r="A1" s="26"/>
      <c r="B1" s="26"/>
      <c r="C1" s="26"/>
      <c r="D1" s="26"/>
      <c r="E1" s="26"/>
      <c r="F1" s="26"/>
      <c r="G1" s="26"/>
      <c r="H1" s="26"/>
    </row>
    <row r="2" spans="1:8" ht="14.25" customHeight="1">
      <c r="A2" s="200" t="s">
        <v>65</v>
      </c>
      <c r="B2" s="200"/>
      <c r="C2" s="200"/>
      <c r="D2" s="200"/>
      <c r="E2" s="200"/>
      <c r="F2" s="200"/>
      <c r="G2" s="200"/>
      <c r="H2" s="200"/>
    </row>
    <row r="3" spans="1:8" ht="6" customHeight="1">
      <c r="A3" s="201"/>
      <c r="B3" s="201"/>
      <c r="C3" s="201"/>
      <c r="D3" s="201"/>
      <c r="E3" s="201"/>
      <c r="F3" s="201"/>
      <c r="G3" s="201"/>
      <c r="H3" s="201"/>
    </row>
    <row r="4" spans="1:8" ht="46.5" customHeight="1">
      <c r="A4" s="192" t="s">
        <v>84</v>
      </c>
      <c r="B4" s="193"/>
      <c r="C4" s="193"/>
      <c r="D4" s="202" t="s">
        <v>85</v>
      </c>
      <c r="E4" s="202"/>
      <c r="F4" s="104" t="s">
        <v>86</v>
      </c>
      <c r="G4" s="104" t="s">
        <v>87</v>
      </c>
      <c r="H4" s="104" t="s">
        <v>88</v>
      </c>
    </row>
    <row r="5" spans="1:8" ht="21" customHeight="1">
      <c r="A5" s="194"/>
      <c r="B5" s="195"/>
      <c r="C5" s="195"/>
      <c r="D5" s="203">
        <v>1</v>
      </c>
      <c r="E5" s="203"/>
      <c r="F5" s="105">
        <v>2</v>
      </c>
      <c r="G5" s="105">
        <v>3</v>
      </c>
      <c r="H5" s="105">
        <v>4</v>
      </c>
    </row>
    <row r="6" spans="1:8" ht="36" customHeight="1">
      <c r="A6" s="197" t="s">
        <v>107</v>
      </c>
      <c r="B6" s="207"/>
      <c r="C6" s="208"/>
      <c r="D6" s="188">
        <v>14500</v>
      </c>
      <c r="E6" s="189"/>
      <c r="F6" s="107">
        <v>8780</v>
      </c>
      <c r="G6" s="107">
        <f>SUM('Attiecināmie izdevumi'!L7:L12)</f>
        <v>1825.1999999999998</v>
      </c>
      <c r="H6" s="108">
        <f>(F6+G6)</f>
        <v>10605.2</v>
      </c>
    </row>
    <row r="7" spans="1:8" ht="21" customHeight="1">
      <c r="A7" s="197" t="s">
        <v>108</v>
      </c>
      <c r="B7" s="198"/>
      <c r="C7" s="199"/>
      <c r="D7" s="188">
        <v>62850</v>
      </c>
      <c r="E7" s="190"/>
      <c r="F7" s="107">
        <v>18220</v>
      </c>
      <c r="G7" s="109">
        <f>SUM('Attiecināmie izdevumi'!L14:L16)</f>
        <v>22651.399999999998</v>
      </c>
      <c r="H7" s="110">
        <f>F7+G7</f>
        <v>40871.399999999994</v>
      </c>
    </row>
    <row r="8" spans="1:8" ht="21" customHeight="1">
      <c r="A8" s="197" t="s">
        <v>109</v>
      </c>
      <c r="B8" s="207"/>
      <c r="C8" s="208"/>
      <c r="D8" s="188">
        <v>22650</v>
      </c>
      <c r="E8" s="189"/>
      <c r="F8" s="107">
        <v>0</v>
      </c>
      <c r="G8" s="107">
        <v>0</v>
      </c>
      <c r="H8" s="110">
        <v>22650</v>
      </c>
    </row>
    <row r="9" spans="1:8" ht="21" customHeight="1">
      <c r="A9" s="197" t="s">
        <v>110</v>
      </c>
      <c r="B9" s="207"/>
      <c r="C9" s="208"/>
      <c r="D9" s="188">
        <v>0</v>
      </c>
      <c r="E9" s="209"/>
      <c r="F9" s="107">
        <v>0</v>
      </c>
      <c r="G9" s="107">
        <v>0</v>
      </c>
      <c r="H9" s="110">
        <v>0</v>
      </c>
    </row>
    <row r="10" spans="1:8" ht="21" customHeight="1">
      <c r="A10" s="197" t="s">
        <v>111</v>
      </c>
      <c r="B10" s="198"/>
      <c r="C10" s="199"/>
      <c r="D10" s="188">
        <v>0</v>
      </c>
      <c r="E10" s="209"/>
      <c r="F10" s="107">
        <v>0</v>
      </c>
      <c r="G10" s="107">
        <v>0</v>
      </c>
      <c r="H10" s="110">
        <v>0</v>
      </c>
    </row>
    <row r="11" spans="1:8" ht="29.25" customHeight="1">
      <c r="A11" s="196" t="s">
        <v>34</v>
      </c>
      <c r="B11" s="196"/>
      <c r="C11" s="196"/>
      <c r="D11" s="185">
        <f>SUM(D6:E10)</f>
        <v>100000</v>
      </c>
      <c r="E11" s="186"/>
      <c r="F11" s="110">
        <f>SUM(F6:F10)</f>
        <v>27000</v>
      </c>
      <c r="G11" s="110">
        <f>SUM(G6:G10)</f>
        <v>24476.6</v>
      </c>
      <c r="H11" s="110">
        <f>SUM(H6:H10)</f>
        <v>74126.59999999999</v>
      </c>
    </row>
    <row r="12" spans="1:8" ht="21" customHeight="1">
      <c r="A12" s="28" t="s">
        <v>66</v>
      </c>
      <c r="B12" s="29" t="s">
        <v>27</v>
      </c>
      <c r="C12" s="111">
        <v>0.55</v>
      </c>
      <c r="D12" s="185">
        <f>D11*$C$12</f>
        <v>55000.00000000001</v>
      </c>
      <c r="E12" s="186"/>
      <c r="F12" s="110">
        <f>F11*$C$12</f>
        <v>14850.000000000002</v>
      </c>
      <c r="G12" s="110">
        <f>G11*$C$12</f>
        <v>13462.130000000001</v>
      </c>
      <c r="H12" s="110">
        <f>H11*$C$12</f>
        <v>40769.63</v>
      </c>
    </row>
    <row r="13" spans="1:8" ht="21.75" customHeight="1">
      <c r="A13" s="28" t="s">
        <v>35</v>
      </c>
      <c r="B13" s="29" t="s">
        <v>27</v>
      </c>
      <c r="C13" s="111">
        <v>0.45</v>
      </c>
      <c r="D13" s="185">
        <f>D11*$C$13</f>
        <v>45000</v>
      </c>
      <c r="E13" s="186"/>
      <c r="F13" s="110">
        <f>F11*$C$13</f>
        <v>12150</v>
      </c>
      <c r="G13" s="110">
        <f>G11*$C$13</f>
        <v>11014.47</v>
      </c>
      <c r="H13" s="110">
        <f>H11*$C$13</f>
        <v>33356.969999999994</v>
      </c>
    </row>
    <row r="14" spans="1:8" ht="19.5" customHeight="1">
      <c r="A14" s="28"/>
      <c r="B14" s="29"/>
      <c r="C14" s="10"/>
      <c r="D14" s="11"/>
      <c r="E14" s="11"/>
      <c r="F14" s="11"/>
      <c r="G14" s="11"/>
      <c r="H14" s="11"/>
    </row>
    <row r="15" spans="1:8" ht="18.75" customHeight="1">
      <c r="A15" s="204" t="s">
        <v>89</v>
      </c>
      <c r="B15" s="204"/>
      <c r="C15" s="204"/>
      <c r="D15" s="204"/>
      <c r="E15" s="205"/>
      <c r="F15" s="112">
        <v>8250</v>
      </c>
      <c r="G15" s="113">
        <v>0</v>
      </c>
      <c r="H15" s="112">
        <f>SUM(F15:G15)</f>
        <v>8250</v>
      </c>
    </row>
    <row r="16" spans="1:8" ht="18.75" customHeight="1">
      <c r="A16" s="204" t="s">
        <v>72</v>
      </c>
      <c r="B16" s="204"/>
      <c r="C16" s="204"/>
      <c r="D16" s="204"/>
      <c r="E16" s="206"/>
      <c r="F16" s="67"/>
      <c r="G16" s="112">
        <f>G12-G15</f>
        <v>13462.130000000001</v>
      </c>
      <c r="H16" s="67"/>
    </row>
    <row r="17" spans="1:8" s="30" customFormat="1" ht="18.75" customHeight="1">
      <c r="A17" s="12"/>
      <c r="B17" s="12"/>
      <c r="C17" s="12"/>
      <c r="D17" s="12"/>
      <c r="E17" s="13"/>
      <c r="F17" s="31"/>
      <c r="G17" s="32"/>
      <c r="H17" s="31"/>
    </row>
    <row r="18" spans="1:9" ht="8.25" customHeight="1">
      <c r="A18" s="33"/>
      <c r="B18" s="33"/>
      <c r="C18" s="33"/>
      <c r="D18" s="33"/>
      <c r="E18" s="36"/>
      <c r="F18" s="34"/>
      <c r="G18" s="34"/>
      <c r="H18" s="35"/>
      <c r="I18" s="117"/>
    </row>
    <row r="19" spans="1:9" ht="11.25" customHeight="1">
      <c r="A19" s="191"/>
      <c r="B19" s="191"/>
      <c r="C19" s="191"/>
      <c r="D19" s="191"/>
      <c r="E19" s="191"/>
      <c r="F19" s="191"/>
      <c r="G19" s="191"/>
      <c r="H19" s="191"/>
      <c r="I19" s="117"/>
    </row>
    <row r="20" spans="1:9" ht="15.75" customHeight="1">
      <c r="A20" s="187" t="s">
        <v>67</v>
      </c>
      <c r="B20" s="187"/>
      <c r="C20" s="187"/>
      <c r="D20" s="187"/>
      <c r="E20" s="187"/>
      <c r="F20" s="187"/>
      <c r="G20" s="187"/>
      <c r="H20" s="187"/>
      <c r="I20" s="117"/>
    </row>
    <row r="21" spans="1:9" ht="15.75" customHeight="1">
      <c r="A21" s="187" t="s">
        <v>90</v>
      </c>
      <c r="B21" s="187"/>
      <c r="C21" s="187"/>
      <c r="D21" s="187"/>
      <c r="E21" s="187"/>
      <c r="F21" s="187"/>
      <c r="G21" s="187"/>
      <c r="H21" s="187"/>
      <c r="I21" s="117"/>
    </row>
    <row r="22" spans="1:9" ht="15.75" customHeight="1">
      <c r="A22" s="106" t="s">
        <v>28</v>
      </c>
      <c r="B22" s="26"/>
      <c r="C22" s="26"/>
      <c r="D22" s="26"/>
      <c r="E22" s="26"/>
      <c r="F22" s="26"/>
      <c r="G22" s="26"/>
      <c r="H22" s="26"/>
      <c r="I22" s="117"/>
    </row>
    <row r="23" spans="1:9" ht="30" customHeight="1">
      <c r="A23" s="182" t="s">
        <v>195</v>
      </c>
      <c r="B23" s="183"/>
      <c r="C23" s="183"/>
      <c r="D23" s="183"/>
      <c r="E23" s="183"/>
      <c r="F23" s="183"/>
      <c r="G23" s="183"/>
      <c r="H23" s="183"/>
      <c r="I23" s="117"/>
    </row>
    <row r="24" spans="1:9" ht="15.75">
      <c r="A24" s="184" t="s">
        <v>91</v>
      </c>
      <c r="B24" s="184"/>
      <c r="C24" s="184"/>
      <c r="D24" s="184"/>
      <c r="E24" s="184"/>
      <c r="F24" s="184"/>
      <c r="G24" s="184"/>
      <c r="H24" s="184"/>
      <c r="I24" s="37"/>
    </row>
    <row r="25" spans="1:8" ht="15.75">
      <c r="A25" s="37"/>
      <c r="B25" s="37"/>
      <c r="C25" s="37"/>
      <c r="D25" s="39"/>
      <c r="E25" s="38"/>
      <c r="F25" s="38"/>
      <c r="G25" s="39"/>
      <c r="H25" s="40"/>
    </row>
    <row r="26" spans="1:8" ht="15.75">
      <c r="A26" s="37"/>
      <c r="B26" s="37"/>
      <c r="C26" s="37"/>
      <c r="D26" s="39"/>
      <c r="E26" s="38"/>
      <c r="F26" s="38"/>
      <c r="G26" s="39"/>
      <c r="H26" s="40"/>
    </row>
    <row r="27" spans="1:8" ht="15.75">
      <c r="A27" s="37"/>
      <c r="B27" s="37"/>
      <c r="C27" s="37"/>
      <c r="D27" s="41"/>
      <c r="E27" s="41"/>
      <c r="F27" s="41"/>
      <c r="G27" s="39"/>
      <c r="H27" s="40"/>
    </row>
    <row r="28" spans="1:8" ht="15.75">
      <c r="A28" s="37"/>
      <c r="B28" s="37"/>
      <c r="C28" s="37"/>
      <c r="D28" s="41"/>
      <c r="E28" s="41"/>
      <c r="F28" s="41"/>
      <c r="G28" s="39"/>
      <c r="H28" s="40"/>
    </row>
    <row r="29" spans="1:8" ht="15.75">
      <c r="A29" s="37"/>
      <c r="B29" s="37"/>
      <c r="C29" s="37"/>
      <c r="D29" s="41"/>
      <c r="E29" s="41"/>
      <c r="F29" s="41"/>
      <c r="G29" s="39"/>
      <c r="H29" s="41"/>
    </row>
    <row r="30" spans="1:8" ht="15.75">
      <c r="A30" s="37"/>
      <c r="B30" s="37"/>
      <c r="C30" s="37"/>
      <c r="D30" s="42"/>
      <c r="E30" s="42"/>
      <c r="F30" s="42"/>
      <c r="G30" s="43"/>
      <c r="H30" s="44"/>
    </row>
    <row r="31" spans="1:8" ht="15.75">
      <c r="A31" s="37"/>
      <c r="B31" s="37"/>
      <c r="C31" s="37"/>
      <c r="D31" s="41"/>
      <c r="E31" s="41"/>
      <c r="F31" s="41"/>
      <c r="G31" s="46"/>
      <c r="H31" s="40"/>
    </row>
    <row r="32" spans="1:8" s="45" customFormat="1" ht="15.75">
      <c r="A32" s="37"/>
      <c r="B32" s="37"/>
      <c r="C32" s="37"/>
      <c r="D32" s="41"/>
      <c r="E32" s="41"/>
      <c r="F32" s="41"/>
      <c r="G32" s="46"/>
      <c r="H32" s="40"/>
    </row>
    <row r="33" spans="1:8" ht="15.75">
      <c r="A33" s="37"/>
      <c r="B33" s="37"/>
      <c r="C33" s="37"/>
      <c r="D33" s="41"/>
      <c r="E33" s="41"/>
      <c r="F33" s="41"/>
      <c r="G33" s="39"/>
      <c r="H33" s="40"/>
    </row>
    <row r="34" spans="1:8" ht="16.5" customHeight="1">
      <c r="A34" s="37"/>
      <c r="B34" s="37"/>
      <c r="C34" s="37"/>
      <c r="D34" s="41"/>
      <c r="E34" s="41"/>
      <c r="F34" s="41"/>
      <c r="G34" s="39"/>
      <c r="H34" s="40"/>
    </row>
    <row r="35" spans="1:8" ht="15.75">
      <c r="A35" s="37"/>
      <c r="B35" s="37"/>
      <c r="C35" s="37"/>
      <c r="D35" s="41"/>
      <c r="E35" s="41"/>
      <c r="F35" s="41"/>
      <c r="G35" s="39"/>
      <c r="H35" s="40"/>
    </row>
    <row r="36" spans="1:8" ht="15.75">
      <c r="A36" s="37"/>
      <c r="B36" s="37"/>
      <c r="C36" s="37"/>
      <c r="D36" s="41"/>
      <c r="E36" s="41"/>
      <c r="F36" s="41"/>
      <c r="G36" s="46"/>
      <c r="H36" s="40"/>
    </row>
    <row r="37" spans="1:8" ht="15.75">
      <c r="A37" s="37"/>
      <c r="B37" s="37"/>
      <c r="C37" s="37"/>
      <c r="D37" s="41"/>
      <c r="E37" s="41"/>
      <c r="F37" s="41"/>
      <c r="G37" s="39"/>
      <c r="H37" s="40"/>
    </row>
    <row r="38" spans="1:8" ht="15.75">
      <c r="A38" s="37"/>
      <c r="B38" s="37"/>
      <c r="C38" s="37"/>
      <c r="D38" s="40"/>
      <c r="E38" s="40"/>
      <c r="F38" s="40"/>
      <c r="G38" s="39"/>
      <c r="H38" s="40"/>
    </row>
    <row r="39" spans="1:8" ht="15" customHeight="1">
      <c r="A39" s="37"/>
      <c r="B39" s="37"/>
      <c r="C39" s="37"/>
      <c r="D39" s="40"/>
      <c r="E39" s="40"/>
      <c r="F39" s="40"/>
      <c r="G39" s="39"/>
      <c r="H39" s="40"/>
    </row>
    <row r="40" spans="1:8" ht="15.75">
      <c r="A40" s="37"/>
      <c r="B40" s="37"/>
      <c r="C40" s="37"/>
      <c r="D40" s="40"/>
      <c r="E40" s="40"/>
      <c r="F40" s="40"/>
      <c r="G40" s="39"/>
      <c r="H40" s="38"/>
    </row>
    <row r="41" spans="1:8" ht="15.75">
      <c r="A41" s="37"/>
      <c r="B41" s="37"/>
      <c r="C41" s="37"/>
      <c r="D41" s="47"/>
      <c r="E41" s="47"/>
      <c r="F41" s="47"/>
      <c r="G41" s="46"/>
      <c r="H41" s="38"/>
    </row>
    <row r="42" spans="1:8" ht="15.75">
      <c r="A42" s="37"/>
      <c r="B42" s="37"/>
      <c r="C42" s="37"/>
      <c r="D42" s="47"/>
      <c r="E42" s="47"/>
      <c r="F42" s="47"/>
      <c r="G42" s="46"/>
      <c r="H42" s="38"/>
    </row>
    <row r="43" spans="1:8" ht="15.75">
      <c r="A43" s="37"/>
      <c r="B43" s="47"/>
      <c r="C43" s="47"/>
      <c r="D43" s="41"/>
      <c r="E43" s="41"/>
      <c r="F43" s="41"/>
      <c r="G43" s="46"/>
      <c r="H43" s="39"/>
    </row>
    <row r="44" spans="1:8" ht="7.5" customHeight="1">
      <c r="A44" s="38"/>
      <c r="B44" s="40"/>
      <c r="C44" s="48"/>
      <c r="D44" s="46"/>
      <c r="E44" s="46"/>
      <c r="F44" s="46"/>
      <c r="G44" s="46"/>
      <c r="H44" s="39"/>
    </row>
    <row r="45" spans="1:8" ht="15.75">
      <c r="A45" s="37"/>
      <c r="B45" s="37"/>
      <c r="C45" s="37"/>
      <c r="D45" s="37"/>
      <c r="E45" s="37"/>
      <c r="F45" s="37"/>
      <c r="G45" s="37"/>
      <c r="H45" s="37"/>
    </row>
    <row r="46" spans="1:8" ht="15.75">
      <c r="A46" s="37"/>
      <c r="B46" s="37"/>
      <c r="C46" s="37"/>
      <c r="D46" s="37"/>
      <c r="E46" s="37"/>
      <c r="F46" s="37"/>
      <c r="G46" s="37"/>
      <c r="H46" s="37"/>
    </row>
    <row r="47" spans="1:8" ht="15.75">
      <c r="A47" s="37"/>
      <c r="B47" s="37"/>
      <c r="C47" s="37"/>
      <c r="D47" s="37"/>
      <c r="E47" s="37"/>
      <c r="F47" s="37"/>
      <c r="G47" s="37"/>
      <c r="H47" s="37"/>
    </row>
    <row r="48" spans="1:8" ht="15.75">
      <c r="A48" s="37"/>
      <c r="B48" s="37"/>
      <c r="C48" s="37"/>
      <c r="D48" s="37"/>
      <c r="E48" s="37"/>
      <c r="F48" s="37"/>
      <c r="G48" s="37"/>
      <c r="H48" s="37"/>
    </row>
    <row r="49" spans="1:8" ht="15.75">
      <c r="A49" s="37"/>
      <c r="B49" s="37"/>
      <c r="C49" s="37"/>
      <c r="D49" s="37"/>
      <c r="E49" s="37"/>
      <c r="F49" s="37"/>
      <c r="G49" s="37"/>
      <c r="H49" s="37"/>
    </row>
    <row r="50" spans="1:8" ht="15.75">
      <c r="A50" s="37"/>
      <c r="B50" s="37"/>
      <c r="C50" s="37"/>
      <c r="D50" s="37"/>
      <c r="E50" s="37"/>
      <c r="F50" s="37"/>
      <c r="G50" s="37"/>
      <c r="H50" s="37"/>
    </row>
    <row r="51" spans="1:8" ht="15.75">
      <c r="A51" s="37"/>
      <c r="B51" s="37"/>
      <c r="C51" s="37"/>
      <c r="D51" s="37"/>
      <c r="E51" s="37"/>
      <c r="F51" s="37"/>
      <c r="G51" s="37"/>
      <c r="H51" s="37"/>
    </row>
    <row r="52" spans="1:8" ht="15.75">
      <c r="A52" s="37"/>
      <c r="B52" s="37"/>
      <c r="C52" s="37"/>
      <c r="D52" s="37"/>
      <c r="E52" s="37"/>
      <c r="F52" s="37"/>
      <c r="G52" s="37"/>
      <c r="H52" s="37"/>
    </row>
    <row r="53" spans="1:8" ht="8.25" customHeight="1">
      <c r="A53" s="37"/>
      <c r="B53" s="37"/>
      <c r="C53" s="37"/>
      <c r="D53" s="37"/>
      <c r="E53" s="37"/>
      <c r="F53" s="37"/>
      <c r="G53" s="37"/>
      <c r="H53" s="37"/>
    </row>
    <row r="54" spans="1:8" ht="15.75">
      <c r="A54" s="37"/>
      <c r="B54" s="37"/>
      <c r="C54" s="37"/>
      <c r="D54" s="37"/>
      <c r="E54" s="37"/>
      <c r="F54" s="37"/>
      <c r="G54" s="37"/>
      <c r="H54" s="37"/>
    </row>
    <row r="55" spans="1:8" ht="15.75">
      <c r="A55" s="37"/>
      <c r="B55" s="37"/>
      <c r="C55" s="37"/>
      <c r="D55" s="37"/>
      <c r="E55" s="37"/>
      <c r="F55" s="37"/>
      <c r="G55" s="37"/>
      <c r="H55" s="37"/>
    </row>
    <row r="56" spans="1:8" ht="15.75">
      <c r="A56" s="37"/>
      <c r="B56" s="37"/>
      <c r="C56" s="37"/>
      <c r="D56" s="37"/>
      <c r="E56" s="37"/>
      <c r="F56" s="37"/>
      <c r="G56" s="37"/>
      <c r="H56" s="37"/>
    </row>
    <row r="57" spans="1:8" ht="15.75">
      <c r="A57" s="37"/>
      <c r="B57" s="37"/>
      <c r="C57" s="37"/>
      <c r="D57" s="37"/>
      <c r="E57" s="37"/>
      <c r="F57" s="37"/>
      <c r="G57" s="37"/>
      <c r="H57" s="37"/>
    </row>
    <row r="58" spans="1:8" ht="15.75">
      <c r="A58" s="37"/>
      <c r="B58" s="37"/>
      <c r="C58" s="37"/>
      <c r="D58" s="37"/>
      <c r="E58" s="37"/>
      <c r="F58" s="37"/>
      <c r="G58" s="37"/>
      <c r="H58" s="37"/>
    </row>
    <row r="59" spans="1:8" ht="15.75">
      <c r="A59" s="37"/>
      <c r="B59" s="37"/>
      <c r="C59" s="37"/>
      <c r="D59" s="37"/>
      <c r="E59" s="37"/>
      <c r="F59" s="37"/>
      <c r="G59" s="37"/>
      <c r="H59" s="37"/>
    </row>
    <row r="60" spans="1:8" ht="15.75">
      <c r="A60" s="37"/>
      <c r="B60" s="37"/>
      <c r="C60" s="37"/>
      <c r="D60" s="37"/>
      <c r="E60" s="37"/>
      <c r="F60" s="37"/>
      <c r="G60" s="37"/>
      <c r="H60" s="37"/>
    </row>
    <row r="61" spans="1:8" ht="25.5" customHeight="1">
      <c r="A61" s="37"/>
      <c r="B61" s="37"/>
      <c r="C61" s="37"/>
      <c r="D61" s="37"/>
      <c r="E61" s="37"/>
      <c r="F61" s="37"/>
      <c r="G61" s="37"/>
      <c r="H61" s="37"/>
    </row>
    <row r="62" spans="1:8" ht="25.5" customHeight="1">
      <c r="A62" s="37"/>
      <c r="B62" s="37"/>
      <c r="C62" s="37"/>
      <c r="D62" s="37"/>
      <c r="E62" s="37"/>
      <c r="F62" s="37"/>
      <c r="G62" s="37"/>
      <c r="H62" s="37"/>
    </row>
    <row r="63" spans="1:8" ht="46.5" customHeight="1">
      <c r="A63" s="49"/>
      <c r="B63" s="49"/>
      <c r="C63" s="49"/>
      <c r="D63" s="50"/>
      <c r="E63" s="50"/>
      <c r="F63" s="50"/>
      <c r="G63" s="50"/>
      <c r="H63" s="50"/>
    </row>
    <row r="64" spans="1:8" s="45" customFormat="1" ht="42.75" customHeight="1">
      <c r="A64" s="49"/>
      <c r="B64" s="49"/>
      <c r="C64" s="49"/>
      <c r="D64" s="50"/>
      <c r="E64" s="50"/>
      <c r="F64" s="50"/>
      <c r="G64" s="50"/>
      <c r="H64" s="50"/>
    </row>
    <row r="65" spans="1:8" s="45" customFormat="1" ht="15.75">
      <c r="A65" s="49"/>
      <c r="B65" s="49"/>
      <c r="C65" s="49"/>
      <c r="D65" s="50"/>
      <c r="E65" s="50"/>
      <c r="F65" s="50"/>
      <c r="G65" s="50"/>
      <c r="H65" s="50"/>
    </row>
    <row r="66" spans="1:8" s="45" customFormat="1" ht="15.75">
      <c r="A66" s="51"/>
      <c r="B66" s="51"/>
      <c r="C66" s="49"/>
      <c r="D66" s="50"/>
      <c r="E66" s="50"/>
      <c r="F66" s="50"/>
      <c r="G66" s="50"/>
      <c r="H66" s="50"/>
    </row>
    <row r="67" spans="1:8" s="45" customFormat="1" ht="18.75">
      <c r="A67" s="52"/>
      <c r="B67" s="52"/>
      <c r="C67" s="52"/>
      <c r="D67" s="52"/>
      <c r="E67" s="52"/>
      <c r="F67" s="52"/>
      <c r="G67" s="52"/>
      <c r="H67" s="52"/>
    </row>
    <row r="68" spans="1:8" s="45" customFormat="1" ht="15.75">
      <c r="A68" s="37"/>
      <c r="B68" s="37"/>
      <c r="C68" s="37"/>
      <c r="D68" s="37"/>
      <c r="E68" s="37"/>
      <c r="F68" s="37"/>
      <c r="G68" s="37"/>
      <c r="H68" s="37"/>
    </row>
    <row r="69" spans="1:8" s="45" customFormat="1" ht="49.5" customHeight="1">
      <c r="A69" s="27"/>
      <c r="B69" s="27"/>
      <c r="C69" s="27"/>
      <c r="D69" s="27"/>
      <c r="E69" s="27"/>
      <c r="F69" s="27"/>
      <c r="G69" s="27"/>
      <c r="H69" s="27"/>
    </row>
    <row r="70" ht="15" customHeight="1"/>
  </sheetData>
  <sheetProtection/>
  <mergeCells count="26">
    <mergeCell ref="D13:E13"/>
    <mergeCell ref="A6:C6"/>
    <mergeCell ref="A7:C7"/>
    <mergeCell ref="A8:C8"/>
    <mergeCell ref="A9:C9"/>
    <mergeCell ref="D9:E9"/>
    <mergeCell ref="D10:E10"/>
    <mergeCell ref="A4:C5"/>
    <mergeCell ref="A11:C11"/>
    <mergeCell ref="A10:C10"/>
    <mergeCell ref="A2:H2"/>
    <mergeCell ref="A3:H3"/>
    <mergeCell ref="D4:E4"/>
    <mergeCell ref="D5:E5"/>
    <mergeCell ref="D8:E8"/>
    <mergeCell ref="D11:E11"/>
    <mergeCell ref="A23:H23"/>
    <mergeCell ref="A24:H24"/>
    <mergeCell ref="D12:E12"/>
    <mergeCell ref="A20:H20"/>
    <mergeCell ref="D6:E6"/>
    <mergeCell ref="D7:E7"/>
    <mergeCell ref="A19:H19"/>
    <mergeCell ref="A21:H21"/>
    <mergeCell ref="A15:E15"/>
    <mergeCell ref="A16:E16"/>
  </mergeCells>
  <printOptions/>
  <pageMargins left="1.1811023622047245" right="0.7874015748031497" top="0.7480314960629921" bottom="0.7480314960629921" header="0.31496062992125984" footer="0.31496062992125984"/>
  <pageSetup fitToHeight="1" fitToWidth="1" horizontalDpi="600" verticalDpi="600" orientation="landscape" paperSize="9" scale="81" r:id="rId1"/>
  <rowBreaks count="1" manualBreakCount="1">
    <brk id="1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31"/>
  <sheetViews>
    <sheetView view="pageBreakPreview" zoomScaleSheetLayoutView="100" workbookViewId="0" topLeftCell="A10">
      <selection activeCell="A28" sqref="A28:J28"/>
    </sheetView>
  </sheetViews>
  <sheetFormatPr defaultColWidth="9.140625" defaultRowHeight="12.75"/>
  <cols>
    <col min="1" max="1" width="5.140625" style="53" customWidth="1"/>
    <col min="2" max="2" width="18.28125" style="53" customWidth="1"/>
    <col min="3" max="3" width="12.57421875" style="53" customWidth="1"/>
    <col min="4" max="4" width="16.00390625" style="53" customWidth="1"/>
    <col min="5" max="5" width="11.00390625" style="53" customWidth="1"/>
    <col min="6" max="6" width="17.140625" style="53" customWidth="1"/>
    <col min="7" max="7" width="11.00390625" style="53" customWidth="1"/>
    <col min="8" max="8" width="9.7109375" style="53" customWidth="1"/>
    <col min="9" max="11" width="9.140625" style="53" customWidth="1"/>
    <col min="12" max="12" width="10.7109375" style="53" customWidth="1"/>
    <col min="13" max="13" width="10.00390625" style="53" customWidth="1"/>
    <col min="14" max="14" width="16.140625" style="53" customWidth="1"/>
    <col min="15" max="15" width="9.140625" style="53" customWidth="1"/>
    <col min="16" max="16384" width="9.140625" style="1" customWidth="1"/>
  </cols>
  <sheetData>
    <row r="1" spans="1:15" ht="14.25">
      <c r="A1" s="212" t="s">
        <v>36</v>
      </c>
      <c r="B1" s="212"/>
      <c r="C1" s="212"/>
      <c r="D1" s="212"/>
      <c r="E1" s="212"/>
      <c r="F1" s="212"/>
      <c r="G1" s="212"/>
      <c r="H1" s="212"/>
      <c r="I1" s="212"/>
      <c r="J1" s="212"/>
      <c r="O1" s="80"/>
    </row>
    <row r="2" spans="1:15" ht="15.75">
      <c r="A2" s="213"/>
      <c r="B2" s="213"/>
      <c r="C2" s="213"/>
      <c r="D2" s="213"/>
      <c r="E2" s="213"/>
      <c r="F2" s="213"/>
      <c r="G2" s="213"/>
      <c r="H2" s="213"/>
      <c r="I2" s="213"/>
      <c r="J2" s="213"/>
      <c r="O2" s="80"/>
    </row>
    <row r="3" spans="1:15" ht="16.5" customHeight="1">
      <c r="A3" s="211" t="s">
        <v>37</v>
      </c>
      <c r="B3" s="211" t="s">
        <v>183</v>
      </c>
      <c r="C3" s="211" t="s">
        <v>38</v>
      </c>
      <c r="D3" s="211" t="s">
        <v>77</v>
      </c>
      <c r="E3" s="211" t="s">
        <v>78</v>
      </c>
      <c r="F3" s="211" t="s">
        <v>184</v>
      </c>
      <c r="G3" s="211" t="s">
        <v>185</v>
      </c>
      <c r="H3" s="211" t="s">
        <v>79</v>
      </c>
      <c r="I3" s="210" t="s">
        <v>80</v>
      </c>
      <c r="J3" s="210"/>
      <c r="K3" s="210"/>
      <c r="L3" s="210"/>
      <c r="M3" s="210"/>
      <c r="N3" s="214" t="s">
        <v>39</v>
      </c>
      <c r="O3" s="80"/>
    </row>
    <row r="4" spans="1:15" ht="12.75" customHeight="1">
      <c r="A4" s="211"/>
      <c r="B4" s="211"/>
      <c r="C4" s="211"/>
      <c r="D4" s="211"/>
      <c r="E4" s="211"/>
      <c r="F4" s="211"/>
      <c r="G4" s="211"/>
      <c r="H4" s="211"/>
      <c r="I4" s="210" t="s">
        <v>186</v>
      </c>
      <c r="J4" s="210" t="s">
        <v>40</v>
      </c>
      <c r="K4" s="210" t="s">
        <v>187</v>
      </c>
      <c r="L4" s="210" t="s">
        <v>188</v>
      </c>
      <c r="M4" s="114" t="s">
        <v>41</v>
      </c>
      <c r="N4" s="215"/>
      <c r="O4" s="80"/>
    </row>
    <row r="5" spans="1:15" ht="78" customHeight="1">
      <c r="A5" s="211"/>
      <c r="B5" s="211"/>
      <c r="C5" s="211"/>
      <c r="D5" s="211"/>
      <c r="E5" s="211"/>
      <c r="F5" s="211"/>
      <c r="G5" s="211"/>
      <c r="H5" s="211"/>
      <c r="I5" s="210"/>
      <c r="J5" s="210"/>
      <c r="K5" s="210"/>
      <c r="L5" s="210"/>
      <c r="M5" s="114" t="s">
        <v>42</v>
      </c>
      <c r="N5" s="216"/>
      <c r="O5" s="80"/>
    </row>
    <row r="6" spans="1:15" s="70" customFormat="1" ht="14.25" customHeight="1">
      <c r="A6" s="210" t="s">
        <v>189</v>
      </c>
      <c r="B6" s="210"/>
      <c r="C6" s="210"/>
      <c r="D6" s="210"/>
      <c r="E6" s="210"/>
      <c r="F6" s="210"/>
      <c r="G6" s="210"/>
      <c r="H6" s="210"/>
      <c r="I6" s="210"/>
      <c r="J6" s="210"/>
      <c r="K6" s="210"/>
      <c r="L6" s="210"/>
      <c r="M6" s="210"/>
      <c r="N6" s="210"/>
      <c r="O6" s="80"/>
    </row>
    <row r="7" spans="1:15" s="69" customFormat="1" ht="38.25">
      <c r="A7" s="85" t="s">
        <v>7</v>
      </c>
      <c r="B7" s="85" t="s">
        <v>131</v>
      </c>
      <c r="C7" s="85" t="s">
        <v>132</v>
      </c>
      <c r="D7" s="85" t="s">
        <v>133</v>
      </c>
      <c r="E7" s="85" t="s">
        <v>134</v>
      </c>
      <c r="F7" s="85" t="s">
        <v>135</v>
      </c>
      <c r="G7" s="85" t="s">
        <v>136</v>
      </c>
      <c r="H7" s="85" t="s">
        <v>137</v>
      </c>
      <c r="I7" s="86">
        <f aca="true" t="shared" si="0" ref="I7:I12">K7-J7</f>
        <v>374.4</v>
      </c>
      <c r="J7" s="86">
        <f aca="true" t="shared" si="1" ref="J7:J12">22%*K7</f>
        <v>105.6</v>
      </c>
      <c r="K7" s="86">
        <v>480</v>
      </c>
      <c r="L7" s="86">
        <f aca="true" t="shared" si="2" ref="L7:L12">I7</f>
        <v>374.4</v>
      </c>
      <c r="M7" s="86">
        <v>0</v>
      </c>
      <c r="N7" s="87"/>
      <c r="O7" s="88"/>
    </row>
    <row r="8" spans="1:15" s="68" customFormat="1" ht="38.25">
      <c r="A8" s="85" t="s">
        <v>8</v>
      </c>
      <c r="B8" s="85" t="s">
        <v>131</v>
      </c>
      <c r="C8" s="85" t="s">
        <v>132</v>
      </c>
      <c r="D8" s="85" t="s">
        <v>138</v>
      </c>
      <c r="E8" s="85" t="s">
        <v>139</v>
      </c>
      <c r="F8" s="85" t="s">
        <v>140</v>
      </c>
      <c r="G8" s="85" t="s">
        <v>141</v>
      </c>
      <c r="H8" s="85" t="s">
        <v>142</v>
      </c>
      <c r="I8" s="86">
        <f t="shared" si="0"/>
        <v>374.4</v>
      </c>
      <c r="J8" s="86">
        <f t="shared" si="1"/>
        <v>105.6</v>
      </c>
      <c r="K8" s="86">
        <v>480</v>
      </c>
      <c r="L8" s="86">
        <f t="shared" si="2"/>
        <v>374.4</v>
      </c>
      <c r="M8" s="86">
        <v>0</v>
      </c>
      <c r="N8" s="89"/>
      <c r="O8" s="80"/>
    </row>
    <row r="9" spans="1:15" s="70" customFormat="1" ht="38.25">
      <c r="A9" s="85" t="s">
        <v>9</v>
      </c>
      <c r="B9" s="85" t="s">
        <v>131</v>
      </c>
      <c r="C9" s="85" t="s">
        <v>132</v>
      </c>
      <c r="D9" s="85" t="s">
        <v>143</v>
      </c>
      <c r="E9" s="85" t="s">
        <v>139</v>
      </c>
      <c r="F9" s="85" t="s">
        <v>144</v>
      </c>
      <c r="G9" s="85" t="s">
        <v>145</v>
      </c>
      <c r="H9" s="85" t="s">
        <v>146</v>
      </c>
      <c r="I9" s="86">
        <f t="shared" si="0"/>
        <v>374.4</v>
      </c>
      <c r="J9" s="86">
        <f t="shared" si="1"/>
        <v>105.6</v>
      </c>
      <c r="K9" s="86">
        <v>480</v>
      </c>
      <c r="L9" s="86">
        <f t="shared" si="2"/>
        <v>374.4</v>
      </c>
      <c r="M9" s="86">
        <v>0</v>
      </c>
      <c r="N9" s="87"/>
      <c r="O9" s="80"/>
    </row>
    <row r="10" spans="1:15" s="69" customFormat="1" ht="38.25">
      <c r="A10" s="85" t="s">
        <v>147</v>
      </c>
      <c r="B10" s="85" t="s">
        <v>148</v>
      </c>
      <c r="C10" s="85" t="s">
        <v>149</v>
      </c>
      <c r="D10" s="85" t="s">
        <v>150</v>
      </c>
      <c r="E10" s="85" t="s">
        <v>151</v>
      </c>
      <c r="F10" s="85" t="s">
        <v>152</v>
      </c>
      <c r="G10" s="85" t="s">
        <v>153</v>
      </c>
      <c r="H10" s="85" t="s">
        <v>154</v>
      </c>
      <c r="I10" s="86">
        <f t="shared" si="0"/>
        <v>234</v>
      </c>
      <c r="J10" s="86">
        <f t="shared" si="1"/>
        <v>66</v>
      </c>
      <c r="K10" s="86">
        <v>300</v>
      </c>
      <c r="L10" s="86">
        <f t="shared" si="2"/>
        <v>234</v>
      </c>
      <c r="M10" s="86">
        <v>0</v>
      </c>
      <c r="N10" s="85"/>
      <c r="O10" s="80"/>
    </row>
    <row r="11" spans="1:15" s="68" customFormat="1" ht="38.25">
      <c r="A11" s="85" t="s">
        <v>155</v>
      </c>
      <c r="B11" s="85" t="s">
        <v>148</v>
      </c>
      <c r="C11" s="85" t="s">
        <v>149</v>
      </c>
      <c r="D11" s="85" t="s">
        <v>156</v>
      </c>
      <c r="E11" s="85" t="s">
        <v>151</v>
      </c>
      <c r="F11" s="85" t="s">
        <v>157</v>
      </c>
      <c r="G11" s="85" t="s">
        <v>158</v>
      </c>
      <c r="H11" s="85" t="s">
        <v>159</v>
      </c>
      <c r="I11" s="86">
        <f t="shared" si="0"/>
        <v>234</v>
      </c>
      <c r="J11" s="86">
        <f t="shared" si="1"/>
        <v>66</v>
      </c>
      <c r="K11" s="86">
        <v>300</v>
      </c>
      <c r="L11" s="86">
        <f t="shared" si="2"/>
        <v>234</v>
      </c>
      <c r="M11" s="86">
        <v>0</v>
      </c>
      <c r="N11" s="86"/>
      <c r="O11" s="80"/>
    </row>
    <row r="12" spans="1:15" s="70" customFormat="1" ht="38.25">
      <c r="A12" s="85" t="s">
        <v>160</v>
      </c>
      <c r="B12" s="85" t="s">
        <v>148</v>
      </c>
      <c r="C12" s="85" t="s">
        <v>149</v>
      </c>
      <c r="D12" s="85" t="s">
        <v>161</v>
      </c>
      <c r="E12" s="85" t="s">
        <v>151</v>
      </c>
      <c r="F12" s="85" t="s">
        <v>162</v>
      </c>
      <c r="G12" s="85" t="s">
        <v>163</v>
      </c>
      <c r="H12" s="85" t="s">
        <v>164</v>
      </c>
      <c r="I12" s="86">
        <f t="shared" si="0"/>
        <v>234</v>
      </c>
      <c r="J12" s="86">
        <f t="shared" si="1"/>
        <v>66</v>
      </c>
      <c r="K12" s="86">
        <v>300</v>
      </c>
      <c r="L12" s="86">
        <f t="shared" si="2"/>
        <v>234</v>
      </c>
      <c r="M12" s="86">
        <v>0</v>
      </c>
      <c r="N12" s="89"/>
      <c r="O12" s="80"/>
    </row>
    <row r="13" spans="1:15" s="69" customFormat="1" ht="12.75">
      <c r="A13" s="210" t="s">
        <v>190</v>
      </c>
      <c r="B13" s="210"/>
      <c r="C13" s="210"/>
      <c r="D13" s="210"/>
      <c r="E13" s="210"/>
      <c r="F13" s="210"/>
      <c r="G13" s="210"/>
      <c r="H13" s="210"/>
      <c r="I13" s="210"/>
      <c r="J13" s="210"/>
      <c r="K13" s="210"/>
      <c r="L13" s="210"/>
      <c r="M13" s="210"/>
      <c r="N13" s="210"/>
      <c r="O13" s="80"/>
    </row>
    <row r="14" spans="1:15" s="2" customFormat="1" ht="51">
      <c r="A14" s="85" t="s">
        <v>11</v>
      </c>
      <c r="B14" s="85" t="s">
        <v>165</v>
      </c>
      <c r="C14" s="85" t="s">
        <v>166</v>
      </c>
      <c r="D14" s="85" t="s">
        <v>167</v>
      </c>
      <c r="E14" s="85" t="s">
        <v>168</v>
      </c>
      <c r="F14" s="85" t="s">
        <v>169</v>
      </c>
      <c r="G14" s="85" t="s">
        <v>170</v>
      </c>
      <c r="H14" s="85" t="s">
        <v>171</v>
      </c>
      <c r="I14" s="86">
        <f>K14-J14</f>
        <v>8919.3</v>
      </c>
      <c r="J14" s="86">
        <f>K14*22%</f>
        <v>2515.7</v>
      </c>
      <c r="K14" s="86">
        <v>11435</v>
      </c>
      <c r="L14" s="86">
        <f>I14</f>
        <v>8919.3</v>
      </c>
      <c r="M14" s="86">
        <v>0</v>
      </c>
      <c r="N14" s="90"/>
      <c r="O14" s="88"/>
    </row>
    <row r="15" spans="1:15" ht="51">
      <c r="A15" s="85" t="s">
        <v>13</v>
      </c>
      <c r="B15" s="85" t="s">
        <v>165</v>
      </c>
      <c r="C15" s="85" t="s">
        <v>166</v>
      </c>
      <c r="D15" s="85" t="s">
        <v>172</v>
      </c>
      <c r="E15" s="85" t="s">
        <v>168</v>
      </c>
      <c r="F15" s="85" t="s">
        <v>173</v>
      </c>
      <c r="G15" s="85" t="s">
        <v>174</v>
      </c>
      <c r="H15" s="85" t="s">
        <v>175</v>
      </c>
      <c r="I15" s="86">
        <f>K15-J15</f>
        <v>11941.8</v>
      </c>
      <c r="J15" s="86">
        <f>K15*22%</f>
        <v>3368.2</v>
      </c>
      <c r="K15" s="86">
        <v>15310</v>
      </c>
      <c r="L15" s="86">
        <f>I15</f>
        <v>11941.8</v>
      </c>
      <c r="M15" s="86">
        <v>0</v>
      </c>
      <c r="N15" s="90"/>
      <c r="O15" s="80"/>
    </row>
    <row r="16" spans="1:15" s="3" customFormat="1" ht="76.5">
      <c r="A16" s="85" t="s">
        <v>14</v>
      </c>
      <c r="B16" s="85" t="s">
        <v>165</v>
      </c>
      <c r="C16" s="85" t="s">
        <v>166</v>
      </c>
      <c r="D16" s="85" t="s">
        <v>176</v>
      </c>
      <c r="E16" s="85" t="s">
        <v>168</v>
      </c>
      <c r="F16" s="85" t="s">
        <v>177</v>
      </c>
      <c r="G16" s="85" t="s">
        <v>178</v>
      </c>
      <c r="H16" s="85" t="s">
        <v>179</v>
      </c>
      <c r="I16" s="86">
        <f>K16-J16</f>
        <v>19890</v>
      </c>
      <c r="J16" s="86">
        <f>K16*22%</f>
        <v>5610</v>
      </c>
      <c r="K16" s="86">
        <v>25500</v>
      </c>
      <c r="L16" s="86">
        <v>1790.3</v>
      </c>
      <c r="M16" s="86">
        <v>0</v>
      </c>
      <c r="N16" s="91" t="s">
        <v>180</v>
      </c>
      <c r="O16" s="80"/>
    </row>
    <row r="17" spans="1:15" s="4" customFormat="1" ht="12.75">
      <c r="A17" s="210" t="s">
        <v>191</v>
      </c>
      <c r="B17" s="210"/>
      <c r="C17" s="210"/>
      <c r="D17" s="210"/>
      <c r="E17" s="210"/>
      <c r="F17" s="210"/>
      <c r="G17" s="210"/>
      <c r="H17" s="210"/>
      <c r="I17" s="210"/>
      <c r="J17" s="210"/>
      <c r="K17" s="210"/>
      <c r="L17" s="210"/>
      <c r="M17" s="210"/>
      <c r="N17" s="210"/>
      <c r="O17" s="80"/>
    </row>
    <row r="18" spans="1:15" s="4" customFormat="1" ht="15">
      <c r="A18" s="81" t="s">
        <v>112</v>
      </c>
      <c r="B18" s="81"/>
      <c r="C18" s="92"/>
      <c r="D18" s="93"/>
      <c r="E18" s="93"/>
      <c r="F18" s="92"/>
      <c r="G18" s="94"/>
      <c r="H18" s="94"/>
      <c r="I18" s="92"/>
      <c r="J18" s="95"/>
      <c r="K18" s="96"/>
      <c r="L18" s="92"/>
      <c r="M18" s="97"/>
      <c r="N18" s="84"/>
      <c r="O18" s="80"/>
    </row>
    <row r="19" spans="1:15" s="4" customFormat="1" ht="15">
      <c r="A19" s="81" t="s">
        <v>70</v>
      </c>
      <c r="B19" s="81"/>
      <c r="C19" s="98"/>
      <c r="D19" s="82"/>
      <c r="E19" s="82"/>
      <c r="F19" s="82"/>
      <c r="G19" s="83"/>
      <c r="H19" s="83"/>
      <c r="I19" s="98"/>
      <c r="J19" s="82"/>
      <c r="K19" s="84"/>
      <c r="L19" s="98"/>
      <c r="M19" s="84"/>
      <c r="N19" s="84"/>
      <c r="O19" s="80"/>
    </row>
    <row r="20" spans="1:15" s="4" customFormat="1" ht="12.75">
      <c r="A20" s="210" t="s">
        <v>110</v>
      </c>
      <c r="B20" s="210"/>
      <c r="C20" s="210"/>
      <c r="D20" s="210"/>
      <c r="E20" s="210"/>
      <c r="F20" s="210"/>
      <c r="G20" s="210"/>
      <c r="H20" s="210"/>
      <c r="I20" s="210"/>
      <c r="J20" s="210"/>
      <c r="K20" s="210"/>
      <c r="L20" s="210"/>
      <c r="M20" s="210"/>
      <c r="N20" s="210"/>
      <c r="O20" s="80"/>
    </row>
    <row r="21" spans="1:15" s="4" customFormat="1" ht="12.75">
      <c r="A21" s="81" t="s">
        <v>181</v>
      </c>
      <c r="B21" s="81"/>
      <c r="C21" s="82"/>
      <c r="D21" s="82"/>
      <c r="E21" s="82"/>
      <c r="F21" s="82"/>
      <c r="G21" s="83"/>
      <c r="H21" s="83"/>
      <c r="I21" s="82"/>
      <c r="J21" s="82"/>
      <c r="K21" s="84"/>
      <c r="L21" s="84"/>
      <c r="M21" s="84"/>
      <c r="N21" s="84"/>
      <c r="O21" s="80"/>
    </row>
    <row r="22" spans="1:15" s="4" customFormat="1" ht="12.75">
      <c r="A22" s="81" t="s">
        <v>70</v>
      </c>
      <c r="B22" s="81"/>
      <c r="C22" s="82"/>
      <c r="D22" s="82"/>
      <c r="E22" s="82"/>
      <c r="F22" s="82"/>
      <c r="G22" s="83"/>
      <c r="H22" s="83"/>
      <c r="I22" s="82"/>
      <c r="J22" s="82"/>
      <c r="K22" s="84"/>
      <c r="L22" s="84"/>
      <c r="M22" s="84"/>
      <c r="N22" s="84"/>
      <c r="O22" s="80"/>
    </row>
    <row r="23" spans="1:15" s="4" customFormat="1" ht="12.75">
      <c r="A23" s="217" t="s">
        <v>182</v>
      </c>
      <c r="B23" s="217"/>
      <c r="C23" s="217"/>
      <c r="D23" s="217"/>
      <c r="E23" s="217"/>
      <c r="F23" s="217"/>
      <c r="G23" s="217"/>
      <c r="H23" s="217"/>
      <c r="I23" s="99">
        <f>SUM(I14:I16)+SUM(I7:I12)</f>
        <v>42576.299999999996</v>
      </c>
      <c r="J23" s="99">
        <f>SUM(J14:J16)+SUM(J7:J12)</f>
        <v>12008.699999999999</v>
      </c>
      <c r="K23" s="99">
        <f>SUM(K14:K16)+SUM(K7:K12)</f>
        <v>54585</v>
      </c>
      <c r="L23" s="99">
        <f>SUM(L14:L16)+SUM(L7:L12)</f>
        <v>24476.6</v>
      </c>
      <c r="M23" s="99">
        <f>SUM(M14:M16)+SUM(M7:M12)</f>
        <v>0</v>
      </c>
      <c r="N23" s="100"/>
      <c r="O23" s="78"/>
    </row>
    <row r="24" spans="1:15" s="4" customFormat="1" ht="12.75">
      <c r="A24" s="218" t="s">
        <v>192</v>
      </c>
      <c r="B24" s="218"/>
      <c r="C24" s="218"/>
      <c r="D24" s="218"/>
      <c r="E24" s="218"/>
      <c r="F24" s="115"/>
      <c r="G24" s="53"/>
      <c r="H24" s="53"/>
      <c r="I24" s="53"/>
      <c r="J24" s="53"/>
      <c r="K24" s="79"/>
      <c r="L24" s="101">
        <f>L23</f>
        <v>24476.6</v>
      </c>
      <c r="M24" s="79"/>
      <c r="N24" s="53"/>
      <c r="O24" s="53"/>
    </row>
    <row r="25" spans="1:15" ht="12.75">
      <c r="A25" s="219" t="s">
        <v>193</v>
      </c>
      <c r="B25" s="219"/>
      <c r="C25" s="219"/>
      <c r="D25" s="219"/>
      <c r="E25" s="219"/>
      <c r="F25" s="116"/>
      <c r="G25" s="102">
        <v>55</v>
      </c>
      <c r="H25" s="53" t="s">
        <v>27</v>
      </c>
      <c r="L25" s="99">
        <f>L24*G25/100</f>
        <v>13462.13</v>
      </c>
      <c r="M25" s="99">
        <f>M24*G25/100</f>
        <v>0</v>
      </c>
      <c r="O25" s="103"/>
    </row>
    <row r="26" spans="1:15" ht="12.75">
      <c r="A26" s="219" t="s">
        <v>194</v>
      </c>
      <c r="B26" s="219"/>
      <c r="C26" s="219"/>
      <c r="D26" s="219"/>
      <c r="E26" s="219"/>
      <c r="F26" s="116"/>
      <c r="G26" s="102">
        <v>45</v>
      </c>
      <c r="H26" s="53" t="s">
        <v>27</v>
      </c>
      <c r="L26" s="99">
        <f>L24*G26/100</f>
        <v>11014.47</v>
      </c>
      <c r="M26" s="99">
        <f>M24*G26/100</f>
        <v>0</v>
      </c>
      <c r="O26" s="61"/>
    </row>
    <row r="27" spans="12:15" ht="12.75">
      <c r="L27" s="79"/>
      <c r="M27" s="79"/>
      <c r="O27" s="61"/>
    </row>
    <row r="28" spans="1:15" ht="12.75">
      <c r="A28" s="220" t="s">
        <v>68</v>
      </c>
      <c r="B28" s="220"/>
      <c r="C28" s="220"/>
      <c r="D28" s="220"/>
      <c r="E28" s="220"/>
      <c r="F28" s="220"/>
      <c r="G28" s="220"/>
      <c r="H28" s="220"/>
      <c r="I28" s="220"/>
      <c r="J28" s="220"/>
      <c r="K28" s="220" t="s">
        <v>43</v>
      </c>
      <c r="L28" s="220"/>
      <c r="M28" s="220"/>
      <c r="N28" s="220"/>
      <c r="O28" s="61"/>
    </row>
    <row r="29" spans="4:15" ht="12.75">
      <c r="D29" s="220" t="s">
        <v>44</v>
      </c>
      <c r="E29" s="220"/>
      <c r="F29" s="220"/>
      <c r="G29" s="220"/>
      <c r="H29" s="220"/>
      <c r="I29" s="220"/>
      <c r="J29" s="220"/>
      <c r="O29" s="61"/>
    </row>
    <row r="30" spans="1:15" ht="12.75">
      <c r="A30" s="88"/>
      <c r="B30" s="88"/>
      <c r="C30" s="88"/>
      <c r="D30" s="88"/>
      <c r="E30" s="88"/>
      <c r="F30" s="88"/>
      <c r="G30" s="88"/>
      <c r="H30" s="88"/>
      <c r="I30" s="88"/>
      <c r="J30" s="88"/>
      <c r="K30" s="88"/>
      <c r="L30" s="88"/>
      <c r="M30" s="88"/>
      <c r="N30" s="88"/>
      <c r="O30" s="88"/>
    </row>
    <row r="31" spans="1:15" ht="12.75">
      <c r="A31" s="88"/>
      <c r="B31" s="88"/>
      <c r="C31" s="88"/>
      <c r="D31" s="88"/>
      <c r="E31" s="88"/>
      <c r="F31" s="88"/>
      <c r="G31" s="88"/>
      <c r="H31" s="88"/>
      <c r="I31" s="88"/>
      <c r="J31" s="88"/>
      <c r="K31" s="88"/>
      <c r="L31" s="88"/>
      <c r="M31" s="88"/>
      <c r="N31" s="88"/>
      <c r="O31" s="88"/>
    </row>
  </sheetData>
  <sheetProtection/>
  <mergeCells count="27">
    <mergeCell ref="A26:E26"/>
    <mergeCell ref="A28:J28"/>
    <mergeCell ref="K28:N28"/>
    <mergeCell ref="D29:J29"/>
    <mergeCell ref="A13:N13"/>
    <mergeCell ref="A17:N17"/>
    <mergeCell ref="A20:N20"/>
    <mergeCell ref="A23:H23"/>
    <mergeCell ref="A24:E24"/>
    <mergeCell ref="A25:E25"/>
    <mergeCell ref="A6:N6"/>
    <mergeCell ref="A1:J1"/>
    <mergeCell ref="A2:J2"/>
    <mergeCell ref="A3:A5"/>
    <mergeCell ref="B3:B5"/>
    <mergeCell ref="C3:C5"/>
    <mergeCell ref="N3:N5"/>
    <mergeCell ref="I3:M3"/>
    <mergeCell ref="D3:D5"/>
    <mergeCell ref="E3:E5"/>
    <mergeCell ref="L4:L5"/>
    <mergeCell ref="F3:F5"/>
    <mergeCell ref="G3:G5"/>
    <mergeCell ref="H3:H5"/>
    <mergeCell ref="J4:J5"/>
    <mergeCell ref="K4:K5"/>
    <mergeCell ref="I4:I5"/>
  </mergeCells>
  <printOptions/>
  <pageMargins left="1.1811023622047245" right="0.7874015748031497" top="0.7480314960629921" bottom="0.7480314960629921" header="0.31496062992125984" footer="0.31496062992125984"/>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37"/>
  <sheetViews>
    <sheetView view="pageBreakPreview" zoomScaleSheetLayoutView="100" workbookViewId="0" topLeftCell="A7">
      <selection activeCell="A11" sqref="A11"/>
    </sheetView>
  </sheetViews>
  <sheetFormatPr defaultColWidth="9.140625" defaultRowHeight="19.5" customHeight="1"/>
  <cols>
    <col min="1" max="1" width="99.28125" style="53" customWidth="1"/>
    <col min="2" max="16384" width="9.140625" style="53" customWidth="1"/>
  </cols>
  <sheetData>
    <row r="1" ht="19.5" customHeight="1">
      <c r="A1" s="54" t="s">
        <v>69</v>
      </c>
    </row>
    <row r="2" ht="19.5" customHeight="1">
      <c r="A2" s="54"/>
    </row>
    <row r="3" ht="24" customHeight="1">
      <c r="A3" s="55" t="s">
        <v>92</v>
      </c>
    </row>
    <row r="4" s="57" customFormat="1" ht="27.75" customHeight="1">
      <c r="A4" s="56" t="s">
        <v>93</v>
      </c>
    </row>
    <row r="5" s="57" customFormat="1" ht="29.25" customHeight="1">
      <c r="A5" s="58" t="s">
        <v>94</v>
      </c>
    </row>
    <row r="6" s="57" customFormat="1" ht="51" customHeight="1">
      <c r="A6" s="55" t="s">
        <v>95</v>
      </c>
    </row>
    <row r="7" s="57" customFormat="1" ht="76.5" customHeight="1">
      <c r="A7" s="58" t="s">
        <v>96</v>
      </c>
    </row>
    <row r="8" s="57" customFormat="1" ht="42" customHeight="1">
      <c r="A8" s="58" t="s">
        <v>97</v>
      </c>
    </row>
    <row r="9" s="57" customFormat="1" ht="36.75" customHeight="1">
      <c r="A9" s="58" t="s">
        <v>113</v>
      </c>
    </row>
    <row r="10" s="57" customFormat="1" ht="30" customHeight="1">
      <c r="A10" s="58" t="s">
        <v>98</v>
      </c>
    </row>
    <row r="11" s="57" customFormat="1" ht="30.75" customHeight="1">
      <c r="A11" s="58" t="s">
        <v>99</v>
      </c>
    </row>
    <row r="12" s="57" customFormat="1" ht="48.75" customHeight="1">
      <c r="A12" s="58" t="s">
        <v>100</v>
      </c>
    </row>
    <row r="13" s="57" customFormat="1" ht="47.25" customHeight="1">
      <c r="A13" s="58" t="s">
        <v>101</v>
      </c>
    </row>
    <row r="14" s="57" customFormat="1" ht="35.25" customHeight="1">
      <c r="A14" s="77" t="s">
        <v>102</v>
      </c>
    </row>
    <row r="15" s="57" customFormat="1" ht="21" customHeight="1"/>
    <row r="16" s="57" customFormat="1" ht="13.5" customHeight="1">
      <c r="A16" s="55" t="s">
        <v>45</v>
      </c>
    </row>
    <row r="17" s="57" customFormat="1" ht="15" customHeight="1"/>
    <row r="18" spans="1:5" s="57" customFormat="1" ht="23.25" customHeight="1">
      <c r="A18" s="38" t="s">
        <v>104</v>
      </c>
      <c r="B18" s="38"/>
      <c r="C18" s="38"/>
      <c r="D18" s="38"/>
      <c r="E18" s="38"/>
    </row>
    <row r="19" spans="1:5" s="57" customFormat="1" ht="20.25" customHeight="1">
      <c r="A19" s="59" t="s">
        <v>103</v>
      </c>
      <c r="B19" s="59"/>
      <c r="C19" s="59"/>
      <c r="D19" s="59"/>
      <c r="E19" s="59"/>
    </row>
    <row r="20" spans="1:5" s="57" customFormat="1" ht="20.25" customHeight="1">
      <c r="A20" s="59"/>
      <c r="B20" s="59"/>
      <c r="C20" s="59"/>
      <c r="D20" s="59"/>
      <c r="E20" s="59"/>
    </row>
    <row r="21" spans="1:5" s="57" customFormat="1" ht="20.25" customHeight="1">
      <c r="A21" s="60" t="s">
        <v>46</v>
      </c>
      <c r="B21" s="59"/>
      <c r="C21" s="59"/>
      <c r="D21" s="59"/>
      <c r="E21" s="59"/>
    </row>
    <row r="22" spans="2:5" s="57" customFormat="1" ht="19.5" customHeight="1">
      <c r="B22" s="38"/>
      <c r="C22" s="38"/>
      <c r="D22" s="38"/>
      <c r="E22" s="38"/>
    </row>
    <row r="23" ht="19.5" customHeight="1">
      <c r="A23" s="57"/>
    </row>
    <row r="24" ht="19.5" customHeight="1">
      <c r="A24" s="57"/>
    </row>
    <row r="25" ht="19.5" customHeight="1">
      <c r="A25" s="57"/>
    </row>
    <row r="26" ht="19.5" customHeight="1">
      <c r="A26" s="57"/>
    </row>
    <row r="27" ht="19.5" customHeight="1">
      <c r="A27" s="57"/>
    </row>
    <row r="28" ht="19.5" customHeight="1">
      <c r="A28" s="57"/>
    </row>
    <row r="29" ht="19.5" customHeight="1">
      <c r="A29" s="57"/>
    </row>
    <row r="30" ht="19.5" customHeight="1">
      <c r="A30" s="57"/>
    </row>
    <row r="31" ht="19.5" customHeight="1">
      <c r="A31" s="57"/>
    </row>
    <row r="32" ht="19.5" customHeight="1">
      <c r="A32" s="57"/>
    </row>
    <row r="33" ht="19.5" customHeight="1">
      <c r="A33" s="57"/>
    </row>
    <row r="34" ht="19.5" customHeight="1">
      <c r="A34" s="57"/>
    </row>
    <row r="35" ht="19.5" customHeight="1">
      <c r="A35" s="57"/>
    </row>
    <row r="36" ht="19.5" customHeight="1">
      <c r="A36" s="57"/>
    </row>
    <row r="37" ht="19.5" customHeight="1">
      <c r="A37" s="57"/>
    </row>
  </sheetData>
  <sheetProtection/>
  <printOptions/>
  <pageMargins left="1.1811023622047245" right="0.7874015748031497" top="0.7480314960629921" bottom="0.7480314960629921" header="0.31496062992125984" footer="0.3149606299212598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Maksajuma pieprasijums</dc:title>
  <dc:subject/>
  <dc:creator>Ieva Sīmane</dc:creator>
  <cp:keywords/>
  <dc:description/>
  <cp:lastModifiedBy>Jevgēnija Adamenoka</cp:lastModifiedBy>
  <cp:lastPrinted>2011-05-13T08:09:24Z</cp:lastPrinted>
  <dcterms:created xsi:type="dcterms:W3CDTF">2004-05-31T07:20:32Z</dcterms:created>
  <dcterms:modified xsi:type="dcterms:W3CDTF">2011-07-07T09:34:31Z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